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Melania\Desktop\PC CASA\LC TASSO\2018-19\"/>
    </mc:Choice>
  </mc:AlternateContent>
  <xr:revisionPtr revIDLastSave="0" documentId="13_ncr:1_{A7BB1FCE-3838-494E-ACAF-C77D9EE16061}" xr6:coauthVersionLast="41" xr6:coauthVersionMax="41" xr10:uidLastSave="{00000000-0000-0000-0000-000000000000}"/>
  <bookViews>
    <workbookView xWindow="-120" yWindow="-120" windowWidth="20730" windowHeight="11160" tabRatio="817" xr2:uid="{00000000-000D-0000-FFFF-FFFF00000000}"/>
  </bookViews>
  <sheets>
    <sheet name="docenti" sheetId="1" r:id="rId1"/>
    <sheet name="Assegnazione" sheetId="3" r:id="rId2"/>
    <sheet name="Monte ore annuale per classe" sheetId="2" r:id="rId3"/>
    <sheet name="Monte ore annuale" sheetId="6" r:id="rId4"/>
    <sheet name=" Modalità recipero docenti" sheetId="7" r:id="rId5"/>
    <sheet name="Attività progettuali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2" i="7" l="1"/>
  <c r="F62" i="7" s="1"/>
  <c r="D61" i="7"/>
  <c r="D60" i="7"/>
  <c r="F60" i="7" s="1"/>
  <c r="D59" i="7"/>
  <c r="D58" i="7"/>
  <c r="F58" i="7" s="1"/>
  <c r="D57" i="7"/>
  <c r="D56" i="7"/>
  <c r="F56" i="7" s="1"/>
  <c r="D55" i="7"/>
  <c r="D54" i="7"/>
  <c r="F54" i="7" s="1"/>
  <c r="D53" i="7"/>
  <c r="D52" i="7"/>
  <c r="F52" i="7" s="1"/>
  <c r="D51" i="7"/>
  <c r="D50" i="7"/>
  <c r="F50" i="7" s="1"/>
  <c r="D49" i="7"/>
  <c r="D48" i="7"/>
  <c r="F48" i="7" s="1"/>
  <c r="D47" i="7"/>
  <c r="D46" i="7"/>
  <c r="F46" i="7" s="1"/>
  <c r="D45" i="7"/>
  <c r="D44" i="7"/>
  <c r="F44" i="7" s="1"/>
  <c r="D43" i="7"/>
  <c r="D42" i="7"/>
  <c r="F42" i="7" s="1"/>
  <c r="D41" i="7"/>
  <c r="D40" i="7"/>
  <c r="F40" i="7" s="1"/>
  <c r="D39" i="7"/>
  <c r="O38" i="7"/>
  <c r="P38" i="7" s="1"/>
  <c r="F38" i="7"/>
  <c r="E38" i="7"/>
  <c r="O37" i="7"/>
  <c r="P37" i="7" s="1"/>
  <c r="E37" i="7"/>
  <c r="D37" i="7"/>
  <c r="F37" i="7" s="1"/>
  <c r="D36" i="7"/>
  <c r="F36" i="7" s="1"/>
  <c r="D35" i="7"/>
  <c r="F35" i="7" s="1"/>
  <c r="F34" i="7"/>
  <c r="D34" i="7"/>
  <c r="D33" i="7"/>
  <c r="F33" i="7" s="1"/>
  <c r="F32" i="7"/>
  <c r="D32" i="7"/>
  <c r="D31" i="7"/>
  <c r="F31" i="7" s="1"/>
  <c r="D30" i="7"/>
  <c r="F30" i="7" s="1"/>
  <c r="O29" i="7"/>
  <c r="P29" i="7" s="1"/>
  <c r="F29" i="7"/>
  <c r="E29" i="7"/>
  <c r="O28" i="7"/>
  <c r="P28" i="7" s="1"/>
  <c r="F28" i="7"/>
  <c r="E28" i="7"/>
  <c r="D27" i="7"/>
  <c r="F27" i="7" s="1"/>
  <c r="D26" i="7"/>
  <c r="F26" i="7" s="1"/>
  <c r="D25" i="7"/>
  <c r="F25" i="7" s="1"/>
  <c r="D24" i="7"/>
  <c r="F24" i="7" s="1"/>
  <c r="D23" i="7"/>
  <c r="F23" i="7" s="1"/>
  <c r="D22" i="7"/>
  <c r="F22" i="7" s="1"/>
  <c r="F21" i="7"/>
  <c r="D20" i="7"/>
  <c r="F20" i="7" s="1"/>
  <c r="D19" i="7"/>
  <c r="F19" i="7" s="1"/>
  <c r="D18" i="7"/>
  <c r="F18" i="7" s="1"/>
  <c r="D17" i="7"/>
  <c r="O17" i="7" s="1"/>
  <c r="P17" i="7" s="1"/>
  <c r="D16" i="7"/>
  <c r="F16" i="7" s="1"/>
  <c r="D15" i="7"/>
  <c r="O15" i="7" s="1"/>
  <c r="P15" i="7" s="1"/>
  <c r="D14" i="7"/>
  <c r="F14" i="7" s="1"/>
  <c r="D13" i="7"/>
  <c r="O13" i="7" s="1"/>
  <c r="P13" i="7" s="1"/>
  <c r="D12" i="7"/>
  <c r="F12" i="7" s="1"/>
  <c r="D11" i="7"/>
  <c r="O11" i="7" s="1"/>
  <c r="P11" i="7" s="1"/>
  <c r="D10" i="7"/>
  <c r="F10" i="7" s="1"/>
  <c r="D9" i="7"/>
  <c r="O9" i="7" s="1"/>
  <c r="P9" i="7" s="1"/>
  <c r="D8" i="7"/>
  <c r="F8" i="7" s="1"/>
  <c r="D7" i="7"/>
  <c r="O7" i="7" s="1"/>
  <c r="P7" i="7" s="1"/>
  <c r="D6" i="7"/>
  <c r="F6" i="7" s="1"/>
  <c r="D5" i="7"/>
  <c r="O5" i="7" s="1"/>
  <c r="P5" i="7" s="1"/>
  <c r="D4" i="7"/>
  <c r="F4" i="7" s="1"/>
  <c r="D3" i="7"/>
  <c r="O3" i="7" s="1"/>
  <c r="P3" i="7" s="1"/>
  <c r="D2" i="7"/>
  <c r="F2" i="7" s="1"/>
  <c r="C29" i="6"/>
  <c r="F28" i="6"/>
  <c r="B28" i="6"/>
  <c r="F27" i="6"/>
  <c r="B27" i="6"/>
  <c r="F26" i="6"/>
  <c r="B26" i="6"/>
  <c r="F25" i="6"/>
  <c r="B25" i="6"/>
  <c r="F24" i="6"/>
  <c r="B24" i="6"/>
  <c r="F23" i="6"/>
  <c r="B23" i="6"/>
  <c r="F22" i="6"/>
  <c r="B22" i="6"/>
  <c r="F21" i="6"/>
  <c r="F20" i="6"/>
  <c r="B20" i="6"/>
  <c r="F19" i="6"/>
  <c r="B19" i="6"/>
  <c r="F18" i="6"/>
  <c r="B18" i="6"/>
  <c r="F17" i="6"/>
  <c r="B17" i="6"/>
  <c r="F13" i="6"/>
  <c r="C13" i="6"/>
  <c r="F12" i="6"/>
  <c r="B12" i="6"/>
  <c r="F11" i="6"/>
  <c r="B11" i="6"/>
  <c r="F10" i="6"/>
  <c r="B10" i="6"/>
  <c r="F9" i="6"/>
  <c r="B9" i="6"/>
  <c r="F8" i="6"/>
  <c r="B8" i="6"/>
  <c r="F7" i="6"/>
  <c r="B7" i="6"/>
  <c r="F6" i="6"/>
  <c r="B6" i="6"/>
  <c r="F5" i="6"/>
  <c r="B5" i="6"/>
  <c r="F4" i="6"/>
  <c r="B4" i="6"/>
  <c r="F29" i="6" l="1"/>
  <c r="E2" i="7"/>
  <c r="E4" i="7"/>
  <c r="E6" i="7"/>
  <c r="E8" i="7"/>
  <c r="E10" i="7"/>
  <c r="E12" i="7"/>
  <c r="E14" i="7"/>
  <c r="E16" i="7"/>
  <c r="E18" i="7"/>
  <c r="E23" i="7"/>
  <c r="E25" i="7"/>
  <c r="O2" i="7"/>
  <c r="P2" i="7" s="1"/>
  <c r="O4" i="7"/>
  <c r="P4" i="7" s="1"/>
  <c r="O6" i="7"/>
  <c r="P6" i="7" s="1"/>
  <c r="O8" i="7"/>
  <c r="P8" i="7" s="1"/>
  <c r="O10" i="7"/>
  <c r="P10" i="7" s="1"/>
  <c r="O12" i="7"/>
  <c r="P12" i="7" s="1"/>
  <c r="O14" i="7"/>
  <c r="P14" i="7" s="1"/>
  <c r="O16" i="7"/>
  <c r="P16" i="7" s="1"/>
  <c r="O18" i="7"/>
  <c r="P18" i="7" s="1"/>
  <c r="O23" i="7"/>
  <c r="P23" i="7" s="1"/>
  <c r="O25" i="7"/>
  <c r="P25" i="7" s="1"/>
  <c r="E31" i="7"/>
  <c r="O31" i="7"/>
  <c r="P31" i="7" s="1"/>
  <c r="E27" i="7"/>
  <c r="E33" i="7"/>
  <c r="E21" i="7"/>
  <c r="O27" i="7"/>
  <c r="P27" i="7" s="1"/>
  <c r="O33" i="7"/>
  <c r="P33" i="7" s="1"/>
  <c r="E35" i="7"/>
  <c r="E40" i="7"/>
  <c r="E42" i="7"/>
  <c r="E44" i="7"/>
  <c r="E46" i="7"/>
  <c r="E48" i="7"/>
  <c r="E50" i="7"/>
  <c r="E52" i="7"/>
  <c r="E54" i="7"/>
  <c r="E56" i="7"/>
  <c r="E58" i="7"/>
  <c r="E60" i="7"/>
  <c r="E62" i="7"/>
  <c r="B13" i="6"/>
  <c r="B29" i="6"/>
  <c r="O21" i="7"/>
  <c r="P21" i="7" s="1"/>
  <c r="O35" i="7"/>
  <c r="P35" i="7" s="1"/>
  <c r="O40" i="7"/>
  <c r="P40" i="7" s="1"/>
  <c r="O42" i="7"/>
  <c r="P42" i="7" s="1"/>
  <c r="O44" i="7"/>
  <c r="P44" i="7" s="1"/>
  <c r="O46" i="7"/>
  <c r="P46" i="7" s="1"/>
  <c r="O48" i="7"/>
  <c r="P48" i="7" s="1"/>
  <c r="O50" i="7"/>
  <c r="P50" i="7" s="1"/>
  <c r="O52" i="7"/>
  <c r="P52" i="7" s="1"/>
  <c r="O54" i="7"/>
  <c r="P54" i="7" s="1"/>
  <c r="O56" i="7"/>
  <c r="P56" i="7" s="1"/>
  <c r="O58" i="7"/>
  <c r="P58" i="7" s="1"/>
  <c r="O60" i="7"/>
  <c r="P60" i="7" s="1"/>
  <c r="O62" i="7"/>
  <c r="P62" i="7" s="1"/>
  <c r="F3" i="7"/>
  <c r="F5" i="7"/>
  <c r="F7" i="7"/>
  <c r="F9" i="7"/>
  <c r="F11" i="7"/>
  <c r="F13" i="7"/>
  <c r="F15" i="7"/>
  <c r="F17" i="7"/>
  <c r="O19" i="7"/>
  <c r="P19" i="7" s="1"/>
  <c r="O39" i="7"/>
  <c r="P39" i="7" s="1"/>
  <c r="E39" i="7"/>
  <c r="O41" i="7"/>
  <c r="P41" i="7" s="1"/>
  <c r="E41" i="7"/>
  <c r="O43" i="7"/>
  <c r="P43" i="7" s="1"/>
  <c r="E43" i="7"/>
  <c r="O45" i="7"/>
  <c r="P45" i="7" s="1"/>
  <c r="E45" i="7"/>
  <c r="O47" i="7"/>
  <c r="P47" i="7" s="1"/>
  <c r="E47" i="7"/>
  <c r="O49" i="7"/>
  <c r="P49" i="7" s="1"/>
  <c r="E49" i="7"/>
  <c r="O51" i="7"/>
  <c r="P51" i="7" s="1"/>
  <c r="E51" i="7"/>
  <c r="O53" i="7"/>
  <c r="P53" i="7" s="1"/>
  <c r="E53" i="7"/>
  <c r="O55" i="7"/>
  <c r="P55" i="7" s="1"/>
  <c r="E55" i="7"/>
  <c r="O57" i="7"/>
  <c r="P57" i="7" s="1"/>
  <c r="E57" i="7"/>
  <c r="O59" i="7"/>
  <c r="P59" i="7" s="1"/>
  <c r="E59" i="7"/>
  <c r="O61" i="7"/>
  <c r="P61" i="7" s="1"/>
  <c r="E61" i="7"/>
  <c r="E3" i="7"/>
  <c r="E5" i="7"/>
  <c r="E7" i="7"/>
  <c r="E9" i="7"/>
  <c r="E11" i="7"/>
  <c r="E13" i="7"/>
  <c r="E15" i="7"/>
  <c r="E17" i="7"/>
  <c r="E19" i="7"/>
  <c r="O20" i="7"/>
  <c r="P20" i="7" s="1"/>
  <c r="E20" i="7"/>
  <c r="O22" i="7"/>
  <c r="P22" i="7" s="1"/>
  <c r="E22" i="7"/>
  <c r="O24" i="7"/>
  <c r="P24" i="7" s="1"/>
  <c r="E24" i="7"/>
  <c r="O26" i="7"/>
  <c r="P26" i="7" s="1"/>
  <c r="E26" i="7"/>
  <c r="O30" i="7"/>
  <c r="P30" i="7" s="1"/>
  <c r="E30" i="7"/>
  <c r="O32" i="7"/>
  <c r="P32" i="7" s="1"/>
  <c r="E32" i="7"/>
  <c r="O34" i="7"/>
  <c r="P34" i="7" s="1"/>
  <c r="E34" i="7"/>
  <c r="O36" i="7"/>
  <c r="P36" i="7" s="1"/>
  <c r="E36" i="7"/>
  <c r="F39" i="7"/>
  <c r="F41" i="7"/>
  <c r="F43" i="7"/>
  <c r="F45" i="7"/>
  <c r="F47" i="7"/>
  <c r="F49" i="7"/>
  <c r="F51" i="7"/>
  <c r="F53" i="7"/>
  <c r="F55" i="7"/>
  <c r="F57" i="7"/>
  <c r="F59" i="7"/>
  <c r="F61" i="7"/>
  <c r="AJ183" i="1"/>
  <c r="AJ182" i="1"/>
  <c r="AJ171" i="1"/>
  <c r="AJ170" i="1"/>
  <c r="AJ179" i="1"/>
  <c r="AJ178" i="1"/>
  <c r="AJ175" i="1"/>
  <c r="AJ174" i="1"/>
  <c r="AJ173" i="1"/>
  <c r="AJ172" i="1"/>
  <c r="AJ169" i="1"/>
  <c r="H185" i="1"/>
  <c r="Y185" i="1"/>
  <c r="AD185" i="1"/>
  <c r="AI185" i="1"/>
  <c r="R185" i="1"/>
  <c r="K185" i="1"/>
  <c r="AH185" i="1" l="1"/>
  <c r="AG185" i="1"/>
  <c r="AF185" i="1"/>
  <c r="AE185" i="1"/>
  <c r="AC185" i="1"/>
  <c r="AB185" i="1"/>
  <c r="AA185" i="1"/>
  <c r="Z185" i="1"/>
  <c r="X185" i="1"/>
  <c r="W185" i="1"/>
  <c r="V185" i="1"/>
  <c r="U185" i="1"/>
  <c r="T185" i="1"/>
  <c r="S185" i="1"/>
  <c r="Q185" i="1"/>
  <c r="P185" i="1"/>
  <c r="O185" i="1"/>
  <c r="N185" i="1"/>
  <c r="M185" i="1"/>
  <c r="L185" i="1"/>
  <c r="J185" i="1"/>
  <c r="I185" i="1"/>
  <c r="G185" i="1"/>
  <c r="F185" i="1"/>
  <c r="E185" i="1"/>
  <c r="AJ34" i="1"/>
  <c r="AJ45" i="1"/>
  <c r="AN34" i="1" l="1"/>
  <c r="AJ152" i="1"/>
  <c r="AJ151" i="1"/>
  <c r="AJ150" i="1"/>
  <c r="AJ149" i="1"/>
  <c r="AJ148" i="1"/>
  <c r="AJ147" i="1"/>
  <c r="AJ131" i="1"/>
  <c r="AJ130" i="1"/>
  <c r="AJ129" i="1"/>
  <c r="AJ128" i="1"/>
  <c r="AJ127" i="1"/>
  <c r="AJ126" i="1"/>
  <c r="AJ109" i="1"/>
  <c r="AJ108" i="1"/>
  <c r="AJ107" i="1"/>
  <c r="AJ106" i="1"/>
  <c r="AJ105" i="1"/>
  <c r="AJ104" i="1"/>
  <c r="AJ87" i="1"/>
  <c r="AJ86" i="1"/>
  <c r="AJ85" i="1"/>
  <c r="AJ84" i="1"/>
  <c r="AN54" i="1"/>
  <c r="AJ67" i="1"/>
  <c r="AJ66" i="1"/>
  <c r="AJ65" i="1"/>
  <c r="AJ64" i="1"/>
  <c r="AJ63" i="1"/>
  <c r="AJ162" i="1"/>
  <c r="AJ157" i="1"/>
  <c r="AN87" i="1" l="1"/>
  <c r="AN86" i="1"/>
  <c r="AN84" i="1"/>
  <c r="AN85" i="1"/>
  <c r="AJ44" i="1"/>
  <c r="AJ43" i="1"/>
  <c r="AJ41" i="1"/>
  <c r="AJ35" i="1"/>
  <c r="AJ33" i="1"/>
  <c r="AJ32" i="1"/>
  <c r="AJ8" i="1"/>
  <c r="AJ7" i="1"/>
  <c r="AN32" i="1" l="1"/>
  <c r="AN33" i="1"/>
  <c r="AJ166" i="1"/>
  <c r="AJ163" i="1"/>
  <c r="AJ161" i="1"/>
  <c r="AJ160" i="1"/>
  <c r="AJ156" i="1"/>
  <c r="AJ155" i="1"/>
  <c r="AJ154" i="1"/>
  <c r="AJ146" i="1"/>
  <c r="AJ145" i="1"/>
  <c r="AJ144" i="1"/>
  <c r="AJ143" i="1"/>
  <c r="AJ142" i="1"/>
  <c r="AJ141" i="1"/>
  <c r="AJ140" i="1"/>
  <c r="AJ139" i="1"/>
  <c r="AJ138" i="1"/>
  <c r="AJ137" i="1"/>
  <c r="AJ136" i="1"/>
  <c r="AJ135" i="1"/>
  <c r="AJ134" i="1"/>
  <c r="AJ133" i="1"/>
  <c r="AJ125" i="1"/>
  <c r="AJ124" i="1"/>
  <c r="AJ123" i="1"/>
  <c r="AJ122" i="1"/>
  <c r="AJ121" i="1"/>
  <c r="AJ120" i="1"/>
  <c r="AJ119" i="1"/>
  <c r="AJ118" i="1"/>
  <c r="AJ117" i="1"/>
  <c r="AJ116" i="1"/>
  <c r="AJ115" i="1"/>
  <c r="AJ114" i="1"/>
  <c r="AJ113" i="1"/>
  <c r="AJ112" i="1"/>
  <c r="AJ110" i="1"/>
  <c r="AJ103" i="1"/>
  <c r="AJ102" i="1"/>
  <c r="AJ101" i="1"/>
  <c r="AJ100" i="1"/>
  <c r="AJ99" i="1"/>
  <c r="AJ98" i="1"/>
  <c r="AJ97" i="1"/>
  <c r="AJ96" i="1"/>
  <c r="AJ95" i="1"/>
  <c r="AJ94" i="1"/>
  <c r="AJ93" i="1"/>
  <c r="AJ92" i="1"/>
  <c r="AJ91" i="1"/>
  <c r="AJ88" i="1"/>
  <c r="AN88" i="1" s="1"/>
  <c r="AJ83" i="1"/>
  <c r="AJ82" i="1"/>
  <c r="AJ81" i="1"/>
  <c r="AJ80" i="1"/>
  <c r="AJ79" i="1"/>
  <c r="AJ78" i="1"/>
  <c r="AJ77" i="1"/>
  <c r="AJ76" i="1"/>
  <c r="AJ75" i="1"/>
  <c r="AJ74" i="1"/>
  <c r="AJ73" i="1"/>
  <c r="AJ72" i="1"/>
  <c r="AJ71" i="1"/>
  <c r="AJ70" i="1"/>
  <c r="AJ60" i="1"/>
  <c r="AJ59" i="1"/>
  <c r="AJ58" i="1"/>
  <c r="AJ57" i="1"/>
  <c r="AJ56" i="1"/>
  <c r="AJ55" i="1"/>
  <c r="AN55" i="1" s="1"/>
  <c r="AJ53" i="1"/>
  <c r="AJ52" i="1"/>
  <c r="AJ51" i="1"/>
  <c r="AJ50" i="1"/>
  <c r="AJ49" i="1"/>
  <c r="AJ46" i="1"/>
  <c r="AN35" i="1" s="1"/>
  <c r="AJ42" i="1"/>
  <c r="AJ40" i="1"/>
  <c r="AJ39" i="1"/>
  <c r="AJ38" i="1"/>
  <c r="AJ31" i="1"/>
  <c r="AJ30" i="1"/>
  <c r="AJ29" i="1"/>
  <c r="AJ28" i="1"/>
  <c r="AJ27" i="1"/>
  <c r="AJ24" i="1"/>
  <c r="AJ23" i="1"/>
  <c r="AJ22" i="1"/>
  <c r="AJ21" i="1"/>
  <c r="AJ20" i="1"/>
  <c r="AJ19" i="1"/>
  <c r="AJ16" i="1"/>
  <c r="AJ15" i="1"/>
  <c r="AJ14" i="1"/>
  <c r="AJ13" i="1"/>
  <c r="AJ12" i="1"/>
  <c r="AJ11" i="1"/>
  <c r="AJ5" i="1"/>
  <c r="AJ4" i="1"/>
  <c r="AJ185" i="1" l="1"/>
  <c r="AN50" i="1"/>
  <c r="AN51" i="1"/>
  <c r="AN49" i="1"/>
  <c r="AN53" i="1"/>
  <c r="AN52" i="1"/>
  <c r="AN12" i="1"/>
  <c r="AN16" i="1"/>
  <c r="AN15" i="1"/>
  <c r="AN29" i="1"/>
  <c r="AN14" i="1"/>
  <c r="AN11" i="1"/>
  <c r="AN13" i="1"/>
  <c r="AN83" i="1"/>
  <c r="AN80" i="1"/>
  <c r="AN82" i="1"/>
  <c r="AN75" i="1"/>
  <c r="AN78" i="1"/>
  <c r="AN77" i="1"/>
  <c r="AN72" i="1"/>
  <c r="AN81" i="1"/>
  <c r="AN73" i="1"/>
  <c r="AN71" i="1"/>
  <c r="AN74" i="1"/>
  <c r="AN79" i="1"/>
  <c r="AN70" i="1"/>
  <c r="AN76" i="1"/>
  <c r="AN31" i="1"/>
  <c r="AN30" i="1"/>
  <c r="AN28" i="1"/>
  <c r="AN27" i="1"/>
  <c r="J31" i="2"/>
  <c r="J12" i="2"/>
  <c r="J38" i="2"/>
  <c r="J2" i="2"/>
  <c r="J24" i="2"/>
</calcChain>
</file>

<file path=xl/sharedStrings.xml><?xml version="1.0" encoding="utf-8"?>
<sst xmlns="http://schemas.openxmlformats.org/spreadsheetml/2006/main" count="1520" uniqueCount="374">
  <si>
    <t>Scienze motorie e sportive</t>
  </si>
  <si>
    <t>Bianco Vincenzo</t>
  </si>
  <si>
    <t>Belpedio Adelaide</t>
  </si>
  <si>
    <t>Del Regno Liberata</t>
  </si>
  <si>
    <t>Cammarano Domenico</t>
  </si>
  <si>
    <t>Crapis Maria Grazia</t>
  </si>
  <si>
    <t>Lamberti Elena</t>
  </si>
  <si>
    <t>Quaranta Sabatina</t>
  </si>
  <si>
    <t>Lanzillotti Rachele</t>
  </si>
  <si>
    <t>Manzo Giuliana</t>
  </si>
  <si>
    <t>ore cattedra</t>
  </si>
  <si>
    <t>Greco Maria</t>
  </si>
  <si>
    <t>Iacobelli  Michelina</t>
  </si>
  <si>
    <t>D'Agostino Gabriella</t>
  </si>
  <si>
    <t>Cammarota Rubina</t>
  </si>
  <si>
    <t>BresciaMorra Florenza</t>
  </si>
  <si>
    <t>Cuomo Patrizia</t>
  </si>
  <si>
    <t>Cafarelli Ester</t>
  </si>
  <si>
    <t>Capozzolo Maria</t>
  </si>
  <si>
    <t>Marino Antonietta</t>
  </si>
  <si>
    <t>Gliubizzi Tania</t>
  </si>
  <si>
    <t>Di Mauro Marina</t>
  </si>
  <si>
    <t>Scienze naturali</t>
  </si>
  <si>
    <t>Botti Ivana</t>
  </si>
  <si>
    <t>Andolfi Raffaele</t>
  </si>
  <si>
    <t>Ucciero Raffaela</t>
  </si>
  <si>
    <t>Storia dell'Arte</t>
  </si>
  <si>
    <t>A019</t>
  </si>
  <si>
    <t>Discipline giuridiche ed economiche</t>
  </si>
  <si>
    <t>Farese Luciana</t>
  </si>
  <si>
    <t>Gallo Anna</t>
  </si>
  <si>
    <t>Mancini Stefano Manlio</t>
  </si>
  <si>
    <t>Corrente Gabriella</t>
  </si>
  <si>
    <t>Inglese</t>
  </si>
  <si>
    <t>De Luca Grazia</t>
  </si>
  <si>
    <t>Tursi Giovanna</t>
  </si>
  <si>
    <t>Cimino Maddalena</t>
  </si>
  <si>
    <t>Napoli Annamaria p.t.</t>
  </si>
  <si>
    <t>IA</t>
  </si>
  <si>
    <t>IB</t>
  </si>
  <si>
    <t>IC</t>
  </si>
  <si>
    <t>ID</t>
  </si>
  <si>
    <t>IE</t>
  </si>
  <si>
    <t>IIA</t>
  </si>
  <si>
    <t>IIB</t>
  </si>
  <si>
    <t>IIC</t>
  </si>
  <si>
    <t>IID</t>
  </si>
  <si>
    <t>IIE</t>
  </si>
  <si>
    <t>IIIA</t>
  </si>
  <si>
    <t>IIIB</t>
  </si>
  <si>
    <t>IIIC</t>
  </si>
  <si>
    <t>IIID</t>
  </si>
  <si>
    <t>IIIE</t>
  </si>
  <si>
    <t>IVA</t>
  </si>
  <si>
    <t>IVB</t>
  </si>
  <si>
    <t>IVC</t>
  </si>
  <si>
    <t>IVD</t>
  </si>
  <si>
    <t>VA</t>
  </si>
  <si>
    <t>VB</t>
  </si>
  <si>
    <t>VC</t>
  </si>
  <si>
    <t>VD</t>
  </si>
  <si>
    <t>VE</t>
  </si>
  <si>
    <t>Filosofia</t>
  </si>
  <si>
    <t>Fisica</t>
  </si>
  <si>
    <t>rel</t>
  </si>
  <si>
    <t>Religione cattolica o aa</t>
  </si>
  <si>
    <t>De Rosa Silvana</t>
  </si>
  <si>
    <t>Storia</t>
  </si>
  <si>
    <t>Matematica</t>
  </si>
  <si>
    <t>Italiano</t>
  </si>
  <si>
    <t>Latino</t>
  </si>
  <si>
    <t>Greco</t>
  </si>
  <si>
    <t>Geostoria</t>
  </si>
  <si>
    <t>tot</t>
  </si>
  <si>
    <t>Falivena Marco</t>
  </si>
  <si>
    <t>Perna Rosanna</t>
  </si>
  <si>
    <t xml:space="preserve">Carrella Alfredo </t>
  </si>
  <si>
    <t>Carrella Alfredo</t>
  </si>
  <si>
    <t>Di Matteo Anna</t>
  </si>
  <si>
    <t>Mastroroberto Maria Luisa</t>
  </si>
  <si>
    <t>Della Ventura Maria Paola</t>
  </si>
  <si>
    <t>elenco docenti con classi assegnate ore curriculo</t>
  </si>
  <si>
    <t>1A</t>
  </si>
  <si>
    <t>2A</t>
  </si>
  <si>
    <t>1B</t>
  </si>
  <si>
    <t>1C</t>
  </si>
  <si>
    <t>1D</t>
  </si>
  <si>
    <t>1E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</si>
  <si>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</si>
  <si>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</si>
  <si>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</si>
  <si>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</si>
  <si>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</si>
  <si>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</si>
  <si>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</si>
  <si>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</si>
  <si>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</si>
  <si>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</si>
  <si>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</si>
  <si>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</si>
  <si>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</si>
  <si>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</si>
  <si>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</si>
  <si>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</si>
  <si>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</si>
  <si>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</si>
  <si>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dir. Economia Farese</t>
  </si>
  <si>
    <t>dir. economia Farese</t>
  </si>
  <si>
    <t>logica Lanzillotti</t>
  </si>
  <si>
    <t>logica                       Di Matteo</t>
  </si>
  <si>
    <t>Inglese Madrelingua</t>
  </si>
  <si>
    <t>attività a completamento del monte ore annuale di classe in orario mattutino 50'</t>
  </si>
  <si>
    <t>attività a completamento del monte ore anuale di classe pomeridiane 60'</t>
  </si>
  <si>
    <t>11h convegni, seminari, visite guidate, open day, notte bianca</t>
  </si>
  <si>
    <t>33h convegni, seminari, visite guidate, open day, notte bianca</t>
  </si>
  <si>
    <t>Inglese Certif. De Luca</t>
  </si>
  <si>
    <t>Inglese Certif. Tursi</t>
  </si>
  <si>
    <t>Inglese Certif. Cimino</t>
  </si>
  <si>
    <t>Inglese Certif. Napoli</t>
  </si>
  <si>
    <t>IF</t>
  </si>
  <si>
    <t>IG</t>
  </si>
  <si>
    <t>IH</t>
  </si>
  <si>
    <t>IIF</t>
  </si>
  <si>
    <t>IIG</t>
  </si>
  <si>
    <t>IIH</t>
  </si>
  <si>
    <t>IVE</t>
  </si>
  <si>
    <t>Vicinanza Roberto</t>
  </si>
  <si>
    <t>6hr</t>
  </si>
  <si>
    <t>1,2,3,4,5B-2,3,4,5D</t>
  </si>
  <si>
    <t>1,2,3,4,5A-3,4,5E-1F</t>
  </si>
  <si>
    <t>1,2,3,4,5C-1,2G-2FH</t>
  </si>
  <si>
    <t>1,2E-1H</t>
  </si>
  <si>
    <t>18pot</t>
  </si>
  <si>
    <t>A048</t>
  </si>
  <si>
    <t>alternativa rc + sostituzione da</t>
  </si>
  <si>
    <t>3,4,5A</t>
  </si>
  <si>
    <t>3E-4,5C</t>
  </si>
  <si>
    <t>3C-4,5E</t>
  </si>
  <si>
    <t>3,4,5B</t>
  </si>
  <si>
    <t>3,4,5D</t>
  </si>
  <si>
    <t>A027</t>
  </si>
  <si>
    <t>18+1</t>
  </si>
  <si>
    <t>Di Serafino</t>
  </si>
  <si>
    <t>Corvino</t>
  </si>
  <si>
    <t>COE Sabatini Menna 17h</t>
  </si>
  <si>
    <t xml:space="preserve"> </t>
  </si>
  <si>
    <t>1,2,3,4,5B</t>
  </si>
  <si>
    <t>1pot</t>
  </si>
  <si>
    <t>A050</t>
  </si>
  <si>
    <t>AP coe con Montecorvino 9h</t>
  </si>
  <si>
    <t>tit</t>
  </si>
  <si>
    <t>A054</t>
  </si>
  <si>
    <t>3,4,5B-3,4,5C,3,4,5D</t>
  </si>
  <si>
    <t>8+1pot</t>
  </si>
  <si>
    <t>A046</t>
  </si>
  <si>
    <t>10+8pot</t>
  </si>
  <si>
    <t>1,2,3,4A-2F</t>
  </si>
  <si>
    <t>AB24</t>
  </si>
  <si>
    <t>Fucentese Rosanna</t>
  </si>
  <si>
    <t>coe</t>
  </si>
  <si>
    <t>1,2,3,4,5A-1F</t>
  </si>
  <si>
    <t>1,2,3,4D</t>
  </si>
  <si>
    <t>1,2H</t>
  </si>
  <si>
    <t>Calvello Paola</t>
  </si>
  <si>
    <t>Planzo Eliana</t>
  </si>
  <si>
    <t>A011</t>
  </si>
  <si>
    <t>A013</t>
  </si>
  <si>
    <t xml:space="preserve">Costantino Candida </t>
  </si>
  <si>
    <t>Carrano Gabriella</t>
  </si>
  <si>
    <t>Masullo Vanina</t>
  </si>
  <si>
    <t>D'Alessio Paola</t>
  </si>
  <si>
    <t>Sarno Francesco</t>
  </si>
  <si>
    <t>Italiano, latino geostoria</t>
  </si>
  <si>
    <t>Italiano, latino, greco, geostoria</t>
  </si>
  <si>
    <t>Brandi Valeria</t>
  </si>
  <si>
    <t>Malanga Lucio</t>
  </si>
  <si>
    <t>ut</t>
  </si>
  <si>
    <t>9pot</t>
  </si>
  <si>
    <t>17+1pot</t>
  </si>
  <si>
    <t>4-5C</t>
  </si>
  <si>
    <t>pot</t>
  </si>
  <si>
    <t>1,2,3C-4,5D</t>
  </si>
  <si>
    <t>1,2H-3,4,5A</t>
  </si>
  <si>
    <t>1,2AD</t>
  </si>
  <si>
    <t>1,2,3,5E-2F</t>
  </si>
  <si>
    <t>1F-1,2G-3D-4E</t>
  </si>
  <si>
    <t>12+6pot</t>
  </si>
  <si>
    <t>totale per classe</t>
  </si>
  <si>
    <t>8+1</t>
  </si>
  <si>
    <t>di cui 1 recfror</t>
  </si>
  <si>
    <t>1,2,3,4,5AC-2,3,4,5D-4,5E-1,2F</t>
  </si>
  <si>
    <t>2Dit,geo-3Dit,lat-5Dit</t>
  </si>
  <si>
    <t>2Dlat-2Elat-4Eit,lat</t>
  </si>
  <si>
    <t>2Blat,geo-4Blat,gre-5Blat</t>
  </si>
  <si>
    <t>1Agr-2Alat-1Elat,it</t>
  </si>
  <si>
    <t>2Cit,gr,geo-5Ait,lat</t>
  </si>
  <si>
    <t>1Dit,lat-1Git,lat</t>
  </si>
  <si>
    <t>1Fit,2Eit,gr-3Egr-4Egr</t>
  </si>
  <si>
    <t>1Flat-2Clat-5Clat,gr</t>
  </si>
  <si>
    <t>1Hit,lat-2Hit,lat</t>
  </si>
  <si>
    <t>1Alat,geo-3Alat,gr-5Agr</t>
  </si>
  <si>
    <t>1Cgr,geo-3Dgr-4Dit,lat</t>
  </si>
  <si>
    <t>1Bgr-2Fgr,geo-3Clat,gr</t>
  </si>
  <si>
    <t>Perna</t>
  </si>
  <si>
    <t>Capozzolo</t>
  </si>
  <si>
    <t>Roca Rita Annamaria</t>
  </si>
  <si>
    <t>Corvino Carmine</t>
  </si>
  <si>
    <t>Di Serafino Lega</t>
  </si>
  <si>
    <t>Filippozzi Serena</t>
  </si>
  <si>
    <t>Di Serafino Leda</t>
  </si>
  <si>
    <t>Calliope</t>
  </si>
  <si>
    <t>Ippocrate</t>
  </si>
  <si>
    <t>socrate</t>
  </si>
  <si>
    <t>Carrella</t>
  </si>
  <si>
    <t>Del Regno</t>
  </si>
  <si>
    <t>esperti</t>
  </si>
  <si>
    <t>con Farese</t>
  </si>
  <si>
    <t>1Ait-4Clat,gr-4Dgr-5B it</t>
  </si>
  <si>
    <t>residue</t>
  </si>
  <si>
    <t>Mondilla Luigi</t>
  </si>
  <si>
    <t>4,5E</t>
  </si>
  <si>
    <t>3,4,5A-3E-1F</t>
  </si>
  <si>
    <t>10pot</t>
  </si>
  <si>
    <t>COE Sabatini Menna</t>
  </si>
  <si>
    <t>1,2,3,4,5B-3,4,5E-1F</t>
  </si>
  <si>
    <t>1,2,3D-2H-2,3,4,5C-2G</t>
  </si>
  <si>
    <t>18+1rfo</t>
  </si>
  <si>
    <t>1Bit,geo-1Hgeo-4Bit-5Cit</t>
  </si>
  <si>
    <t>2Hgeo</t>
  </si>
  <si>
    <t>2Bgr-2Fit-3Blat,gr-5Bgr</t>
  </si>
  <si>
    <t>1Egr,geo-3Bit-3Cit-5Eit</t>
  </si>
  <si>
    <t>1,2,3,4,5E-2G</t>
  </si>
  <si>
    <t>1,2,3,4,5B-3E-1DEGH-2EGH</t>
  </si>
  <si>
    <t>Farese</t>
  </si>
  <si>
    <t>1,2,3,4,5C-2F</t>
  </si>
  <si>
    <t>1,2,3,4,5B-1G</t>
  </si>
  <si>
    <t>1Dgr-!Ggeo-2Dgr-5Dlat,gr</t>
  </si>
  <si>
    <t>1Hgr-1Ggr-1Dgeo-2Ait,geo</t>
  </si>
  <si>
    <t>classi V</t>
  </si>
  <si>
    <t>attività progettuali a scelta dello studente</t>
  </si>
  <si>
    <t>durata in ore</t>
  </si>
  <si>
    <t>punti di credito</t>
  </si>
  <si>
    <t>docenti</t>
  </si>
  <si>
    <t>calendario</t>
  </si>
  <si>
    <t>Dio non è morto: riflessioni sul senso della vita</t>
  </si>
  <si>
    <t>Lamberti-Della Ventura</t>
  </si>
  <si>
    <t>Logica e Filosofia</t>
  </si>
  <si>
    <t>Bianco</t>
  </si>
  <si>
    <t>Kaos</t>
  </si>
  <si>
    <t>Falivena</t>
  </si>
  <si>
    <t>Laboratorio teatrale</t>
  </si>
  <si>
    <t>Laboratorio teatrale contemporaneo</t>
  </si>
  <si>
    <t>Laboratorio corale</t>
  </si>
  <si>
    <t>Artasso - Adotta un monumento - FAI</t>
  </si>
  <si>
    <t>Conoscere la Borsa</t>
  </si>
  <si>
    <t>Progetto Biliardo con fisica</t>
  </si>
  <si>
    <t>Vicinanza - Belpedio - del Regno + docenti di fisica</t>
  </si>
  <si>
    <t>Gruppo sportivo studentesco</t>
  </si>
  <si>
    <t>Cittadinanza e Costituzione</t>
  </si>
  <si>
    <t>Certificazioni linguistiche PET</t>
  </si>
  <si>
    <t>docenti di inglese</t>
  </si>
  <si>
    <t>Certificazioni linguistiche First</t>
  </si>
  <si>
    <t>Certificazione Advanced</t>
  </si>
  <si>
    <t>Certificazione EIPASS</t>
  </si>
  <si>
    <t>potenziamento A049</t>
  </si>
  <si>
    <t>attività di sportello : Preparazione Certamina Latino</t>
  </si>
  <si>
    <t>docenti latino</t>
  </si>
  <si>
    <t>Preparazione Certamina Greco</t>
  </si>
  <si>
    <t>docenti greco</t>
  </si>
  <si>
    <t>consiglio di classe</t>
  </si>
  <si>
    <t>Preparazione test universitari</t>
  </si>
  <si>
    <t>Alternanza scuola lavoro</t>
  </si>
  <si>
    <t>curriculare</t>
  </si>
  <si>
    <t>classi IV</t>
  </si>
  <si>
    <t xml:space="preserve">attività progettuali </t>
  </si>
  <si>
    <t>Primo soccorso</t>
  </si>
  <si>
    <t>curriculare in ASL</t>
  </si>
  <si>
    <t>classi III</t>
  </si>
  <si>
    <t>Preparazione Certamina Latino</t>
  </si>
  <si>
    <t xml:space="preserve">Kaos </t>
  </si>
  <si>
    <t>Artasso - Adotta un monumento</t>
  </si>
  <si>
    <t>classi II</t>
  </si>
  <si>
    <t>Lingua italiana</t>
  </si>
  <si>
    <t>dipartimento di italiano</t>
  </si>
  <si>
    <t>Preparazione prove INVALSI italiano</t>
  </si>
  <si>
    <t>docenti di italiano</t>
  </si>
  <si>
    <t>Preparazione prove INVALSI matematica</t>
  </si>
  <si>
    <t>docenti di matematica</t>
  </si>
  <si>
    <t>classi I</t>
  </si>
  <si>
    <t>Certificazioni linguistiche Trinity</t>
  </si>
  <si>
    <t>Gallo - Corrente - Petrosino</t>
  </si>
  <si>
    <t xml:space="preserve"> Farese</t>
  </si>
  <si>
    <t>I biennio</t>
  </si>
  <si>
    <t>su base annua</t>
  </si>
  <si>
    <t>ore settimanali</t>
  </si>
  <si>
    <t>frazioni da recuperare su base annuale</t>
  </si>
  <si>
    <t>in periodi di 50'</t>
  </si>
  <si>
    <t>Lingua e letteratura italiana</t>
  </si>
  <si>
    <t>40*33</t>
  </si>
  <si>
    <t>Lingua e cultura latina</t>
  </si>
  <si>
    <t>50*33</t>
  </si>
  <si>
    <t>Lingua e cultura greca</t>
  </si>
  <si>
    <t>Storia e Geografia</t>
  </si>
  <si>
    <t>30*33</t>
  </si>
  <si>
    <t>Lingua e cultura straniera (inglese)</t>
  </si>
  <si>
    <t>Matematica e informatica</t>
  </si>
  <si>
    <t xml:space="preserve">Scienze naturali </t>
  </si>
  <si>
    <t>20*33</t>
  </si>
  <si>
    <t>Religione cattolica o Attività alternative</t>
  </si>
  <si>
    <t>10*33</t>
  </si>
  <si>
    <t xml:space="preserve">Storia </t>
  </si>
  <si>
    <t xml:space="preserve">Matematica </t>
  </si>
  <si>
    <t>Storia dell'arte</t>
  </si>
  <si>
    <t>DOCENTE</t>
  </si>
  <si>
    <t>ORARIO CATTEDRA</t>
  </si>
  <si>
    <t>MINUTI DA RECUPERARE/SETT</t>
  </si>
  <si>
    <t>MINUTI SU BASE ANNUA</t>
  </si>
  <si>
    <t>RECUPERO IN FRAZIONI DI 50'(unità didattica curriculare)</t>
  </si>
  <si>
    <t>RECUPERO IN FRAZIONI DI 60' (unità didattica extracurriculare)</t>
  </si>
  <si>
    <t>Sostituzione docenti assenti 50'*33</t>
  </si>
  <si>
    <t>Attività inserite in orario mattutino</t>
  </si>
  <si>
    <t>Partecipazione Open day (3h+3h) Notte Bianca (6h)e preparativi</t>
  </si>
  <si>
    <t>Sportelli didattici (15h*60' pomeriggio)</t>
  </si>
  <si>
    <t>Codocenze esperti Socrate, Calliope, Ippocrate, ASL, Madrelingua</t>
  </si>
  <si>
    <t>Laboratori (Coro, Teatro, Ed. legalità,Fumetto, Cineforum, Kaos, ArTasso, Ed. alla salute, Orientamento etc)</t>
  </si>
  <si>
    <t>Viaggi di istruzione fuori regione della durata di non meno di 4 giorni (5h*g)</t>
  </si>
  <si>
    <t>ancora da recuperare in minuti</t>
  </si>
  <si>
    <t>Ore da recuperare o in aggiunta</t>
  </si>
  <si>
    <t>10+8</t>
  </si>
  <si>
    <t>2Ggeo-3Eit,lat-5Elat,gr</t>
  </si>
  <si>
    <t>Galizia Luigi</t>
  </si>
  <si>
    <t>Petrosino Anna tit Lartist</t>
  </si>
  <si>
    <t>Marino Eugenia COE PVM</t>
  </si>
  <si>
    <t>Riccardi Carmen p.t</t>
  </si>
  <si>
    <t>Marino Eugenia COE PV Ma</t>
  </si>
  <si>
    <t>Galizia Luigi Focaccia 16h</t>
  </si>
  <si>
    <t>Riccardi Carmen</t>
  </si>
  <si>
    <t>Petrosino  Anna tit Lartist</t>
  </si>
  <si>
    <t>Galizia Luigi  Focaccia 16h</t>
  </si>
  <si>
    <t>Marino Mirella PV Marone 16h</t>
  </si>
  <si>
    <t>1,2,3,4,5A-2F-4,5D-2E</t>
  </si>
  <si>
    <t>1CG-1H-1E</t>
  </si>
  <si>
    <t>2F lat-2Glat-4Ait-4Cit</t>
  </si>
  <si>
    <t>1Cit,lat-1Blat-3Ait</t>
  </si>
  <si>
    <t>1Fgr, geo-2Ggre-4Alat,gr</t>
  </si>
  <si>
    <t>2Agr-2Bit-2Egeo-2Git-2Hgr</t>
  </si>
  <si>
    <t>Scienze              Andolfi</t>
  </si>
  <si>
    <t>Scienze              Ucciero</t>
  </si>
  <si>
    <t>logica                       Manzo</t>
  </si>
  <si>
    <t>Comunicazione      esperto est</t>
  </si>
  <si>
    <t>Ippocrate    Esperto est</t>
  </si>
  <si>
    <t>1F</t>
  </si>
  <si>
    <t>1G</t>
  </si>
  <si>
    <t>1H</t>
  </si>
  <si>
    <t>2F</t>
  </si>
  <si>
    <t>2G</t>
  </si>
  <si>
    <t>2H</t>
  </si>
  <si>
    <t>Matematica Muro</t>
  </si>
  <si>
    <t>Matematica Lanzillotti</t>
  </si>
  <si>
    <t>Inglese Certif. Fucentese</t>
  </si>
  <si>
    <t>Inglese Certif. Riccardi</t>
  </si>
  <si>
    <t xml:space="preserve">dir. ec. ASL </t>
  </si>
  <si>
    <t>Sportello didattico</t>
  </si>
  <si>
    <t>Laboratorio corale, teatrale, giornale di Istituto, certificazioni informatiche o linguistiche</t>
  </si>
  <si>
    <t>4E</t>
  </si>
  <si>
    <t>Socrate prof. Farese</t>
  </si>
  <si>
    <t>Ippocrate Esperto est</t>
  </si>
  <si>
    <t xml:space="preserve">ASL </t>
  </si>
  <si>
    <t>Belpedio Vicinanza</t>
  </si>
  <si>
    <t>Cuomo, Botti, Della Ventura</t>
  </si>
  <si>
    <t>Prove simulazione esame di Stato e INVALSI</t>
  </si>
  <si>
    <t>Cinesophia Sulle Spalle dei Giganti</t>
  </si>
  <si>
    <t>Belpedio, Vicinanza</t>
  </si>
  <si>
    <t xml:space="preserve">Gallo - Corrente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</si>
</sst>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Alignment="1">
      <alignment vertical="center" wrapText="1"/>
    </xf>
    <xf numFmtId="0" fontId="0" fillId="0" borderId="5" xfId="0" applyBorder="1"/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0" borderId="3" xfId="0" applyBorder="1" applyAlignment="1">
      <alignment vertical="center" wrapText="1"/>
    </xf>
    <xf numFmtId="0" fontId="0" fillId="5" borderId="2" xfId="0" applyFill="1" applyBorder="1" applyAlignment="1">
      <alignment horizontal="center"/>
    </xf>
    <xf numFmtId="0" fontId="0" fillId="0" borderId="2" xfId="0" applyBorder="1" applyAlignment="1">
      <alignment vertical="center" wrapText="1"/>
    </xf>
    <xf numFmtId="0" fontId="0" fillId="5" borderId="7" xfId="0" applyFill="1" applyBorder="1" applyAlignment="1">
      <alignment horizontal="center"/>
    </xf>
    <xf numFmtId="0" fontId="0" fillId="0" borderId="8" xfId="0" applyBorder="1" applyAlignment="1">
      <alignment vertical="center" wrapText="1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3" borderId="1" xfId="0" applyFill="1" applyBorder="1" applyAlignment="1">
      <alignment horizontal="center"/>
    </xf>
    <xf numFmtId="0" fontId="4" fillId="0" borderId="0" xfId="0" applyFont="1"/>
    <xf numFmtId="0" fontId="5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4" borderId="0" xfId="0" applyFill="1"/>
    <xf numFmtId="0" fontId="5" fillId="0" borderId="0" xfId="0" applyFont="1"/>
    <xf numFmtId="0" fontId="6" fillId="0" borderId="0" xfId="0" applyFont="1" applyAlignment="1">
      <alignment vertical="center"/>
    </xf>
    <xf numFmtId="0" fontId="8" fillId="0" borderId="4" xfId="0" applyFont="1" applyBorder="1"/>
    <xf numFmtId="0" fontId="0" fillId="0" borderId="4" xfId="0" applyBorder="1"/>
    <xf numFmtId="0" fontId="0" fillId="0" borderId="9" xfId="0" applyBorder="1"/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0" xfId="0" applyFont="1"/>
    <xf numFmtId="0" fontId="8" fillId="0" borderId="10" xfId="0" applyFont="1" applyBorder="1"/>
    <xf numFmtId="0" fontId="10" fillId="0" borderId="5" xfId="0" applyFont="1" applyBorder="1"/>
    <xf numFmtId="0" fontId="0" fillId="0" borderId="10" xfId="0" applyBorder="1"/>
    <xf numFmtId="0" fontId="10" fillId="0" borderId="0" xfId="0" applyFont="1"/>
    <xf numFmtId="0" fontId="0" fillId="0" borderId="11" xfId="0" applyBorder="1"/>
    <xf numFmtId="0" fontId="10" fillId="0" borderId="12" xfId="0" applyFont="1" applyBorder="1"/>
    <xf numFmtId="0" fontId="0" fillId="0" borderId="12" xfId="0" applyBorder="1"/>
    <xf numFmtId="0" fontId="8" fillId="0" borderId="12" xfId="0" applyFont="1" applyBorder="1"/>
    <xf numFmtId="0" fontId="0" fillId="0" borderId="13" xfId="0" applyBorder="1"/>
    <xf numFmtId="0" fontId="10" fillId="0" borderId="14" xfId="0" applyFont="1" applyBorder="1"/>
    <xf numFmtId="0" fontId="8" fillId="0" borderId="15" xfId="0" applyFont="1" applyBorder="1"/>
    <xf numFmtId="0" fontId="0" fillId="0" borderId="16" xfId="0" applyBorder="1"/>
    <xf numFmtId="0" fontId="0" fillId="0" borderId="14" xfId="0" applyBorder="1"/>
    <xf numFmtId="0" fontId="0" fillId="0" borderId="15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/>
    </xf>
    <xf numFmtId="0" fontId="2" fillId="0" borderId="0" xfId="0" applyFont="1"/>
    <xf numFmtId="0" fontId="11" fillId="0" borderId="1" xfId="0" applyFont="1" applyBorder="1" applyAlignment="1">
      <alignment horizontal="center"/>
    </xf>
    <xf numFmtId="0" fontId="2" fillId="6" borderId="1" xfId="0" applyFont="1" applyFill="1" applyBorder="1" applyAlignment="1">
      <alignment horizontal="justify"/>
    </xf>
    <xf numFmtId="0" fontId="2" fillId="0" borderId="1" xfId="0" applyFont="1" applyBorder="1"/>
    <xf numFmtId="0" fontId="12" fillId="0" borderId="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6" xfId="0" applyFont="1" applyBorder="1"/>
    <xf numFmtId="0" fontId="12" fillId="7" borderId="1" xfId="0" applyFont="1" applyFill="1" applyBorder="1"/>
    <xf numFmtId="1" fontId="12" fillId="0" borderId="1" xfId="0" applyNumberFormat="1" applyFont="1" applyBorder="1"/>
    <xf numFmtId="0" fontId="12" fillId="0" borderId="1" xfId="0" applyFont="1" applyBorder="1"/>
    <xf numFmtId="0" fontId="12" fillId="8" borderId="1" xfId="0" applyFont="1" applyFill="1" applyBorder="1"/>
    <xf numFmtId="0" fontId="12" fillId="2" borderId="1" xfId="0" applyFont="1" applyFill="1" applyBorder="1"/>
    <xf numFmtId="0" fontId="12" fillId="9" borderId="1" xfId="0" applyFont="1" applyFill="1" applyBorder="1"/>
    <xf numFmtId="0" fontId="12" fillId="10" borderId="1" xfId="0" applyFont="1" applyFill="1" applyBorder="1"/>
    <xf numFmtId="0" fontId="12" fillId="11" borderId="1" xfId="0" applyFont="1" applyFill="1" applyBorder="1"/>
    <xf numFmtId="0" fontId="12" fillId="12" borderId="1" xfId="0" applyFont="1" applyFill="1" applyBorder="1"/>
    <xf numFmtId="0" fontId="12" fillId="13" borderId="1" xfId="0" applyFont="1" applyFill="1" applyBorder="1"/>
    <xf numFmtId="0" fontId="9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1" fontId="12" fillId="2" borderId="1" xfId="0" applyNumberFormat="1" applyFont="1" applyFill="1" applyBorder="1"/>
    <xf numFmtId="1" fontId="12" fillId="10" borderId="1" xfId="0" applyNumberFormat="1" applyFont="1" applyFill="1" applyBorder="1"/>
    <xf numFmtId="1" fontId="12" fillId="11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4" borderId="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0" fillId="0" borderId="5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</cellXfs>
  <cellStyles count="1">
    <cellStyle name="Normale" xfId="0" builtinId="0"/>
  </cellStyles>
  <dxfs count="4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85"/>
  <sheetViews>
    <sheetView tabSelected="1" topLeftCell="A157" workbookViewId="0">
      <selection activeCell="AI187" sqref="AI187"/>
    </sheetView>
  </sheetViews>
  <sheetFormatPr defaultRowHeight="15" x14ac:dyDescent="0.25"/>
  <cols>
    <col min="1" max="1" width="5.42578125" customWidth="1"/>
    <col min="3" max="3" width="14.140625" customWidth="1"/>
    <col min="4" max="4" width="7.85546875" customWidth="1"/>
    <col min="5" max="36" width="3.7109375" customWidth="1"/>
    <col min="39" max="40" width="12.85546875" customWidth="1"/>
  </cols>
  <sheetData>
    <row r="1" spans="1:40" x14ac:dyDescent="0.25">
      <c r="A1" s="91" t="s">
        <v>81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</row>
    <row r="2" spans="1:40" x14ac:dyDescent="0.25">
      <c r="D2" t="s">
        <v>10</v>
      </c>
    </row>
    <row r="3" spans="1:40" x14ac:dyDescent="0.25">
      <c r="A3" s="26" t="s">
        <v>133</v>
      </c>
      <c r="B3" s="26" t="s">
        <v>0</v>
      </c>
      <c r="C3" s="26"/>
      <c r="D3" s="27"/>
      <c r="E3" s="2" t="s">
        <v>38</v>
      </c>
      <c r="F3" s="2" t="s">
        <v>39</v>
      </c>
      <c r="G3" s="2" t="s">
        <v>40</v>
      </c>
      <c r="H3" s="2" t="s">
        <v>41</v>
      </c>
      <c r="I3" s="2" t="s">
        <v>42</v>
      </c>
      <c r="J3" s="24" t="s">
        <v>119</v>
      </c>
      <c r="K3" s="2" t="s">
        <v>120</v>
      </c>
      <c r="L3" s="2" t="s">
        <v>121</v>
      </c>
      <c r="M3" s="2" t="s">
        <v>43</v>
      </c>
      <c r="N3" s="2" t="s">
        <v>44</v>
      </c>
      <c r="O3" s="2" t="s">
        <v>45</v>
      </c>
      <c r="P3" s="2" t="s">
        <v>46</v>
      </c>
      <c r="Q3" s="2" t="s">
        <v>47</v>
      </c>
      <c r="R3" s="2" t="s">
        <v>122</v>
      </c>
      <c r="S3" s="2" t="s">
        <v>123</v>
      </c>
      <c r="T3" s="2" t="s">
        <v>124</v>
      </c>
      <c r="U3" s="2" t="s">
        <v>48</v>
      </c>
      <c r="V3" s="2" t="s">
        <v>49</v>
      </c>
      <c r="W3" s="6" t="s">
        <v>50</v>
      </c>
      <c r="X3" s="3" t="s">
        <v>51</v>
      </c>
      <c r="Y3" s="3" t="s">
        <v>52</v>
      </c>
      <c r="Z3" s="2" t="s">
        <v>53</v>
      </c>
      <c r="AA3" s="2" t="s">
        <v>54</v>
      </c>
      <c r="AB3" s="2" t="s">
        <v>55</v>
      </c>
      <c r="AC3" s="3" t="s">
        <v>56</v>
      </c>
      <c r="AD3" s="3" t="s">
        <v>125</v>
      </c>
      <c r="AE3" s="2" t="s">
        <v>57</v>
      </c>
      <c r="AF3" s="2" t="s">
        <v>58</v>
      </c>
      <c r="AG3" s="2" t="s">
        <v>59</v>
      </c>
      <c r="AH3" s="2" t="s">
        <v>60</v>
      </c>
      <c r="AI3" s="2" t="s">
        <v>61</v>
      </c>
    </row>
    <row r="4" spans="1:40" x14ac:dyDescent="0.25">
      <c r="A4" s="25"/>
      <c r="B4" s="25" t="s">
        <v>126</v>
      </c>
      <c r="C4" s="25"/>
      <c r="D4" s="29">
        <v>18</v>
      </c>
      <c r="G4">
        <v>2</v>
      </c>
      <c r="K4">
        <v>2</v>
      </c>
      <c r="O4">
        <v>2</v>
      </c>
      <c r="R4">
        <v>2</v>
      </c>
      <c r="S4">
        <v>2</v>
      </c>
      <c r="T4">
        <v>2</v>
      </c>
      <c r="W4">
        <v>2</v>
      </c>
      <c r="AB4">
        <v>2</v>
      </c>
      <c r="AG4">
        <v>2</v>
      </c>
      <c r="AJ4">
        <f t="shared" ref="AJ4:AJ8" si="0">SUM(E4:AI4)</f>
        <v>18</v>
      </c>
    </row>
    <row r="5" spans="1:40" x14ac:dyDescent="0.25">
      <c r="A5" s="25"/>
      <c r="B5" s="25" t="s">
        <v>2</v>
      </c>
      <c r="C5" s="25"/>
      <c r="D5" s="29">
        <v>18</v>
      </c>
      <c r="E5">
        <v>2</v>
      </c>
      <c r="J5">
        <v>2</v>
      </c>
      <c r="M5">
        <v>2</v>
      </c>
      <c r="U5">
        <v>2</v>
      </c>
      <c r="Y5">
        <v>2</v>
      </c>
      <c r="Z5">
        <v>2</v>
      </c>
      <c r="AD5">
        <v>2</v>
      </c>
      <c r="AE5">
        <v>2</v>
      </c>
      <c r="AI5">
        <v>2</v>
      </c>
      <c r="AJ5">
        <f t="shared" si="0"/>
        <v>18</v>
      </c>
    </row>
    <row r="6" spans="1:40" x14ac:dyDescent="0.25">
      <c r="A6" s="25"/>
      <c r="B6" s="25" t="s">
        <v>3</v>
      </c>
      <c r="C6" s="25"/>
      <c r="D6" s="29">
        <v>18</v>
      </c>
      <c r="F6">
        <v>2</v>
      </c>
      <c r="N6">
        <v>2</v>
      </c>
      <c r="P6">
        <v>2</v>
      </c>
      <c r="V6">
        <v>2</v>
      </c>
      <c r="X6">
        <v>2</v>
      </c>
      <c r="AA6">
        <v>2</v>
      </c>
      <c r="AC6">
        <v>2</v>
      </c>
      <c r="AF6">
        <v>2</v>
      </c>
      <c r="AH6">
        <v>2</v>
      </c>
      <c r="AJ6">
        <v>18</v>
      </c>
    </row>
    <row r="7" spans="1:40" x14ac:dyDescent="0.25">
      <c r="A7" s="25" t="s">
        <v>159</v>
      </c>
      <c r="B7" s="90" t="s">
        <v>338</v>
      </c>
      <c r="C7" s="90"/>
      <c r="D7" s="29">
        <v>2</v>
      </c>
      <c r="H7">
        <v>2</v>
      </c>
      <c r="AJ7">
        <f t="shared" si="0"/>
        <v>2</v>
      </c>
    </row>
    <row r="8" spans="1:40" x14ac:dyDescent="0.25">
      <c r="A8" s="25"/>
      <c r="B8" s="31" t="s">
        <v>219</v>
      </c>
      <c r="C8" s="31"/>
      <c r="D8" s="29" t="s">
        <v>127</v>
      </c>
      <c r="I8">
        <v>2</v>
      </c>
      <c r="L8">
        <v>2</v>
      </c>
      <c r="Q8">
        <v>2</v>
      </c>
      <c r="AJ8">
        <f t="shared" si="0"/>
        <v>6</v>
      </c>
    </row>
    <row r="9" spans="1:40" x14ac:dyDescent="0.25">
      <c r="D9" s="1"/>
    </row>
    <row r="10" spans="1:40" x14ac:dyDescent="0.25">
      <c r="A10" s="26" t="s">
        <v>27</v>
      </c>
      <c r="B10" s="26" t="s">
        <v>62</v>
      </c>
      <c r="C10" s="26"/>
      <c r="D10" s="28"/>
      <c r="E10" s="2" t="s">
        <v>38</v>
      </c>
      <c r="F10" s="2" t="s">
        <v>39</v>
      </c>
      <c r="G10" s="2" t="s">
        <v>40</v>
      </c>
      <c r="H10" s="2" t="s">
        <v>41</v>
      </c>
      <c r="I10" s="2" t="s">
        <v>42</v>
      </c>
      <c r="J10" s="24" t="s">
        <v>119</v>
      </c>
      <c r="K10" s="2" t="s">
        <v>120</v>
      </c>
      <c r="L10" s="2" t="s">
        <v>121</v>
      </c>
      <c r="M10" s="2" t="s">
        <v>43</v>
      </c>
      <c r="N10" s="2" t="s">
        <v>44</v>
      </c>
      <c r="O10" s="2" t="s">
        <v>45</v>
      </c>
      <c r="P10" s="2" t="s">
        <v>46</v>
      </c>
      <c r="Q10" s="2" t="s">
        <v>47</v>
      </c>
      <c r="R10" s="2" t="s">
        <v>122</v>
      </c>
      <c r="S10" s="2" t="s">
        <v>123</v>
      </c>
      <c r="T10" s="2" t="s">
        <v>124</v>
      </c>
      <c r="U10" s="2" t="s">
        <v>48</v>
      </c>
      <c r="V10" s="2" t="s">
        <v>49</v>
      </c>
      <c r="W10" s="6" t="s">
        <v>50</v>
      </c>
      <c r="X10" s="3" t="s">
        <v>51</v>
      </c>
      <c r="Y10" s="3" t="s">
        <v>52</v>
      </c>
      <c r="Z10" s="2" t="s">
        <v>53</v>
      </c>
      <c r="AA10" s="2" t="s">
        <v>54</v>
      </c>
      <c r="AB10" s="2" t="s">
        <v>55</v>
      </c>
      <c r="AC10" s="3" t="s">
        <v>56</v>
      </c>
      <c r="AD10" s="3" t="s">
        <v>125</v>
      </c>
      <c r="AE10" s="2" t="s">
        <v>57</v>
      </c>
      <c r="AF10" s="2" t="s">
        <v>58</v>
      </c>
      <c r="AG10" s="2" t="s">
        <v>59</v>
      </c>
      <c r="AH10" s="2" t="s">
        <v>60</v>
      </c>
      <c r="AI10" s="2" t="s">
        <v>61</v>
      </c>
      <c r="AN10" s="1" t="s">
        <v>73</v>
      </c>
    </row>
    <row r="11" spans="1:40" x14ac:dyDescent="0.25">
      <c r="A11" s="25"/>
      <c r="B11" s="25" t="s">
        <v>1</v>
      </c>
      <c r="C11" s="25"/>
      <c r="D11" s="29" t="s">
        <v>132</v>
      </c>
      <c r="AJ11">
        <f t="shared" ref="AJ11:AJ91" si="1">SUM(E11:AI11)</f>
        <v>0</v>
      </c>
      <c r="AL11" t="s">
        <v>1</v>
      </c>
      <c r="AN11" s="1">
        <f t="shared" ref="AN11:AN16" si="2">SUM(AJ11,AJ19)</f>
        <v>0</v>
      </c>
    </row>
    <row r="12" spans="1:40" x14ac:dyDescent="0.25">
      <c r="A12" s="25"/>
      <c r="B12" s="25" t="s">
        <v>4</v>
      </c>
      <c r="C12" s="25"/>
      <c r="D12" s="29">
        <v>18</v>
      </c>
      <c r="U12">
        <v>3</v>
      </c>
      <c r="Z12">
        <v>3</v>
      </c>
      <c r="AE12">
        <v>3</v>
      </c>
      <c r="AJ12">
        <f>SUM(E12:AH12)</f>
        <v>9</v>
      </c>
      <c r="AL12" t="s">
        <v>4</v>
      </c>
      <c r="AN12" s="1">
        <f t="shared" si="2"/>
        <v>18</v>
      </c>
    </row>
    <row r="13" spans="1:40" x14ac:dyDescent="0.25">
      <c r="A13" s="25"/>
      <c r="B13" s="25" t="s">
        <v>5</v>
      </c>
      <c r="C13" s="25"/>
      <c r="D13" s="29">
        <v>18</v>
      </c>
      <c r="X13">
        <v>3</v>
      </c>
      <c r="AC13">
        <v>3</v>
      </c>
      <c r="AH13">
        <v>3</v>
      </c>
      <c r="AJ13">
        <f t="shared" si="1"/>
        <v>9</v>
      </c>
      <c r="AL13" t="s">
        <v>5</v>
      </c>
      <c r="AN13" s="1">
        <f t="shared" si="2"/>
        <v>18</v>
      </c>
    </row>
    <row r="14" spans="1:40" x14ac:dyDescent="0.25">
      <c r="A14" s="25"/>
      <c r="B14" s="25" t="s">
        <v>74</v>
      </c>
      <c r="C14" s="25"/>
      <c r="D14" s="29">
        <v>19</v>
      </c>
      <c r="Y14">
        <v>3</v>
      </c>
      <c r="AB14">
        <v>3</v>
      </c>
      <c r="AG14">
        <v>3</v>
      </c>
      <c r="AJ14">
        <f t="shared" si="1"/>
        <v>9</v>
      </c>
      <c r="AL14" t="s">
        <v>74</v>
      </c>
      <c r="AN14" s="1">
        <f t="shared" si="2"/>
        <v>19</v>
      </c>
    </row>
    <row r="15" spans="1:40" x14ac:dyDescent="0.25">
      <c r="A15" s="25"/>
      <c r="B15" s="25" t="s">
        <v>6</v>
      </c>
      <c r="C15" s="25"/>
      <c r="D15" s="29">
        <v>18</v>
      </c>
      <c r="W15">
        <v>3</v>
      </c>
      <c r="AD15">
        <v>3</v>
      </c>
      <c r="AI15">
        <v>3</v>
      </c>
      <c r="AJ15">
        <f t="shared" si="1"/>
        <v>9</v>
      </c>
      <c r="AL15" t="s">
        <v>6</v>
      </c>
      <c r="AN15" s="1">
        <f t="shared" si="2"/>
        <v>18</v>
      </c>
    </row>
    <row r="16" spans="1:40" x14ac:dyDescent="0.25">
      <c r="A16" s="25"/>
      <c r="B16" s="25" t="s">
        <v>76</v>
      </c>
      <c r="C16" s="25"/>
      <c r="D16" s="29">
        <v>18</v>
      </c>
      <c r="V16">
        <v>3</v>
      </c>
      <c r="AA16">
        <v>3</v>
      </c>
      <c r="AF16">
        <v>3</v>
      </c>
      <c r="AJ16">
        <f t="shared" si="1"/>
        <v>9</v>
      </c>
      <c r="AL16" t="s">
        <v>77</v>
      </c>
      <c r="AN16" s="1">
        <f t="shared" si="2"/>
        <v>18</v>
      </c>
    </row>
    <row r="17" spans="1:40" x14ac:dyDescent="0.25">
      <c r="A17" s="25"/>
      <c r="B17" s="25"/>
      <c r="C17" s="25"/>
      <c r="D17" s="29"/>
    </row>
    <row r="18" spans="1:40" x14ac:dyDescent="0.25">
      <c r="A18" s="26" t="s">
        <v>27</v>
      </c>
      <c r="B18" s="26" t="s">
        <v>67</v>
      </c>
      <c r="C18" s="26"/>
      <c r="D18" s="28"/>
      <c r="E18" s="2" t="s">
        <v>38</v>
      </c>
      <c r="F18" s="2" t="s">
        <v>39</v>
      </c>
      <c r="G18" s="2" t="s">
        <v>40</v>
      </c>
      <c r="H18" s="2" t="s">
        <v>41</v>
      </c>
      <c r="I18" s="2" t="s">
        <v>42</v>
      </c>
      <c r="J18" s="24" t="s">
        <v>119</v>
      </c>
      <c r="K18" s="2" t="s">
        <v>120</v>
      </c>
      <c r="L18" s="2" t="s">
        <v>121</v>
      </c>
      <c r="M18" s="2" t="s">
        <v>43</v>
      </c>
      <c r="N18" s="2" t="s">
        <v>44</v>
      </c>
      <c r="O18" s="2" t="s">
        <v>45</v>
      </c>
      <c r="P18" s="2" t="s">
        <v>46</v>
      </c>
      <c r="Q18" s="2" t="s">
        <v>47</v>
      </c>
      <c r="R18" s="2" t="s">
        <v>122</v>
      </c>
      <c r="S18" s="2" t="s">
        <v>123</v>
      </c>
      <c r="T18" s="2" t="s">
        <v>124</v>
      </c>
      <c r="U18" s="2" t="s">
        <v>48</v>
      </c>
      <c r="V18" s="2" t="s">
        <v>49</v>
      </c>
      <c r="W18" s="6" t="s">
        <v>50</v>
      </c>
      <c r="X18" s="3" t="s">
        <v>51</v>
      </c>
      <c r="Y18" s="3" t="s">
        <v>52</v>
      </c>
      <c r="Z18" s="2" t="s">
        <v>53</v>
      </c>
      <c r="AA18" s="2" t="s">
        <v>54</v>
      </c>
      <c r="AB18" s="2" t="s">
        <v>55</v>
      </c>
      <c r="AC18" s="3" t="s">
        <v>56</v>
      </c>
      <c r="AD18" s="3" t="s">
        <v>125</v>
      </c>
      <c r="AE18" s="2" t="s">
        <v>57</v>
      </c>
      <c r="AF18" s="2" t="s">
        <v>58</v>
      </c>
      <c r="AG18" s="2" t="s">
        <v>59</v>
      </c>
      <c r="AH18" s="2" t="s">
        <v>60</v>
      </c>
      <c r="AI18" s="2" t="s">
        <v>61</v>
      </c>
    </row>
    <row r="19" spans="1:40" x14ac:dyDescent="0.25">
      <c r="A19" s="25"/>
      <c r="B19" s="25" t="s">
        <v>1</v>
      </c>
      <c r="C19" s="25"/>
      <c r="D19" s="29" t="s">
        <v>132</v>
      </c>
      <c r="AJ19">
        <f t="shared" si="1"/>
        <v>0</v>
      </c>
    </row>
    <row r="20" spans="1:40" x14ac:dyDescent="0.25">
      <c r="A20" s="25"/>
      <c r="B20" s="25" t="s">
        <v>4</v>
      </c>
      <c r="C20" s="25"/>
      <c r="D20" s="29">
        <v>18</v>
      </c>
      <c r="U20">
        <v>3</v>
      </c>
      <c r="Z20">
        <v>3</v>
      </c>
      <c r="AE20">
        <v>3</v>
      </c>
      <c r="AJ20">
        <f t="shared" si="1"/>
        <v>9</v>
      </c>
    </row>
    <row r="21" spans="1:40" x14ac:dyDescent="0.25">
      <c r="A21" s="25"/>
      <c r="B21" s="25" t="s">
        <v>5</v>
      </c>
      <c r="C21" s="25"/>
      <c r="D21" s="29">
        <v>18</v>
      </c>
      <c r="X21">
        <v>3</v>
      </c>
      <c r="AC21">
        <v>3</v>
      </c>
      <c r="AH21">
        <v>3</v>
      </c>
      <c r="AJ21">
        <f t="shared" si="1"/>
        <v>9</v>
      </c>
    </row>
    <row r="22" spans="1:40" x14ac:dyDescent="0.25">
      <c r="A22" s="25"/>
      <c r="B22" s="25" t="s">
        <v>74</v>
      </c>
      <c r="C22" s="25"/>
      <c r="D22" s="29">
        <v>19</v>
      </c>
      <c r="J22">
        <v>1</v>
      </c>
      <c r="Y22">
        <v>3</v>
      </c>
      <c r="AB22">
        <v>3</v>
      </c>
      <c r="AG22">
        <v>3</v>
      </c>
      <c r="AJ22">
        <f t="shared" si="1"/>
        <v>10</v>
      </c>
    </row>
    <row r="23" spans="1:40" x14ac:dyDescent="0.25">
      <c r="A23" s="25"/>
      <c r="B23" s="25" t="s">
        <v>6</v>
      </c>
      <c r="C23" s="25"/>
      <c r="D23" s="29">
        <v>18</v>
      </c>
      <c r="W23">
        <v>3</v>
      </c>
      <c r="AD23">
        <v>3</v>
      </c>
      <c r="AI23">
        <v>3</v>
      </c>
      <c r="AJ23">
        <f t="shared" si="1"/>
        <v>9</v>
      </c>
    </row>
    <row r="24" spans="1:40" x14ac:dyDescent="0.25">
      <c r="A24" s="25"/>
      <c r="B24" s="25" t="s">
        <v>76</v>
      </c>
      <c r="C24" s="25"/>
      <c r="D24" s="29">
        <v>18</v>
      </c>
      <c r="V24">
        <v>3</v>
      </c>
      <c r="AA24">
        <v>3</v>
      </c>
      <c r="AF24">
        <v>3</v>
      </c>
      <c r="AJ24">
        <f t="shared" si="1"/>
        <v>9</v>
      </c>
    </row>
    <row r="25" spans="1:40" x14ac:dyDescent="0.25">
      <c r="D25" s="1"/>
    </row>
    <row r="26" spans="1:40" x14ac:dyDescent="0.25">
      <c r="A26" s="4" t="s">
        <v>140</v>
      </c>
      <c r="B26" s="4" t="s">
        <v>68</v>
      </c>
      <c r="C26" s="4"/>
      <c r="D26" s="7"/>
      <c r="E26" s="2" t="s">
        <v>38</v>
      </c>
      <c r="F26" s="2" t="s">
        <v>39</v>
      </c>
      <c r="G26" s="2" t="s">
        <v>40</v>
      </c>
      <c r="H26" s="2" t="s">
        <v>41</v>
      </c>
      <c r="I26" s="2" t="s">
        <v>42</v>
      </c>
      <c r="J26" s="24" t="s">
        <v>119</v>
      </c>
      <c r="K26" s="2" t="s">
        <v>120</v>
      </c>
      <c r="L26" s="2" t="s">
        <v>121</v>
      </c>
      <c r="M26" s="2" t="s">
        <v>43</v>
      </c>
      <c r="N26" s="2" t="s">
        <v>44</v>
      </c>
      <c r="O26" s="2" t="s">
        <v>45</v>
      </c>
      <c r="P26" s="2" t="s">
        <v>46</v>
      </c>
      <c r="Q26" s="2" t="s">
        <v>47</v>
      </c>
      <c r="R26" s="2" t="s">
        <v>122</v>
      </c>
      <c r="S26" s="2" t="s">
        <v>123</v>
      </c>
      <c r="T26" s="2" t="s">
        <v>124</v>
      </c>
      <c r="U26" s="2" t="s">
        <v>48</v>
      </c>
      <c r="V26" s="2" t="s">
        <v>49</v>
      </c>
      <c r="W26" s="6" t="s">
        <v>50</v>
      </c>
      <c r="X26" s="3" t="s">
        <v>51</v>
      </c>
      <c r="Y26" s="3" t="s">
        <v>52</v>
      </c>
      <c r="Z26" s="2" t="s">
        <v>53</v>
      </c>
      <c r="AA26" s="2" t="s">
        <v>54</v>
      </c>
      <c r="AB26" s="2" t="s">
        <v>55</v>
      </c>
      <c r="AC26" s="3" t="s">
        <v>56</v>
      </c>
      <c r="AD26" s="3" t="s">
        <v>125</v>
      </c>
      <c r="AE26" s="2" t="s">
        <v>57</v>
      </c>
      <c r="AF26" s="2" t="s">
        <v>58</v>
      </c>
      <c r="AG26" s="2" t="s">
        <v>59</v>
      </c>
      <c r="AH26" s="2" t="s">
        <v>60</v>
      </c>
      <c r="AI26" s="2" t="s">
        <v>61</v>
      </c>
    </row>
    <row r="27" spans="1:40" x14ac:dyDescent="0.25">
      <c r="B27" s="25" t="s">
        <v>7</v>
      </c>
      <c r="C27" s="25"/>
      <c r="D27" s="1" t="s">
        <v>178</v>
      </c>
      <c r="E27" s="25"/>
      <c r="F27" s="25"/>
      <c r="G27" s="25"/>
      <c r="H27" s="25"/>
      <c r="I27" s="25">
        <v>3</v>
      </c>
      <c r="J27" s="25"/>
      <c r="K27" s="25"/>
      <c r="L27" s="25"/>
      <c r="M27" s="25"/>
      <c r="N27" s="25"/>
      <c r="O27" s="25"/>
      <c r="P27" s="25"/>
      <c r="Q27" s="25">
        <v>3</v>
      </c>
      <c r="R27" s="25">
        <v>3</v>
      </c>
      <c r="S27" s="25"/>
      <c r="T27" s="25"/>
      <c r="U27" s="25"/>
      <c r="V27" s="25"/>
      <c r="W27" s="25"/>
      <c r="X27" s="25"/>
      <c r="Y27" s="25">
        <v>2</v>
      </c>
      <c r="Z27" s="25"/>
      <c r="AA27" s="25"/>
      <c r="AB27" s="25"/>
      <c r="AC27" s="25"/>
      <c r="AD27" s="25"/>
      <c r="AE27" s="25"/>
      <c r="AF27" s="25"/>
      <c r="AG27" s="25"/>
      <c r="AH27" s="25"/>
      <c r="AI27">
        <v>2</v>
      </c>
      <c r="AJ27">
        <f t="shared" si="1"/>
        <v>13</v>
      </c>
      <c r="AL27" t="s">
        <v>7</v>
      </c>
      <c r="AN27" s="1">
        <f t="shared" ref="AN27:AN34" si="3">SUM(AJ27,AJ38)</f>
        <v>17</v>
      </c>
    </row>
    <row r="28" spans="1:40" x14ac:dyDescent="0.25">
      <c r="B28" s="25" t="s">
        <v>8</v>
      </c>
      <c r="C28" s="25"/>
      <c r="D28" s="1">
        <v>18</v>
      </c>
      <c r="E28" s="25"/>
      <c r="F28" s="25">
        <v>3</v>
      </c>
      <c r="G28" s="25"/>
      <c r="H28" s="25"/>
      <c r="I28" s="25"/>
      <c r="J28" s="25"/>
      <c r="K28" s="25"/>
      <c r="L28" s="25"/>
      <c r="M28" s="25"/>
      <c r="N28" s="25">
        <v>3</v>
      </c>
      <c r="O28" s="25"/>
      <c r="P28" s="25"/>
      <c r="Q28" s="25"/>
      <c r="R28" s="25"/>
      <c r="S28" s="25"/>
      <c r="T28" s="25"/>
      <c r="U28" s="25"/>
      <c r="V28" s="25">
        <v>2</v>
      </c>
      <c r="W28" s="25"/>
      <c r="X28" s="25"/>
      <c r="Y28" s="25"/>
      <c r="Z28" s="25"/>
      <c r="AA28" s="25">
        <v>2</v>
      </c>
      <c r="AB28" s="25"/>
      <c r="AC28" s="25"/>
      <c r="AD28" s="25"/>
      <c r="AE28" s="25"/>
      <c r="AF28" s="25">
        <v>2</v>
      </c>
      <c r="AG28" s="25"/>
      <c r="AH28" s="25"/>
      <c r="AI28" s="22"/>
      <c r="AJ28">
        <f t="shared" si="1"/>
        <v>12</v>
      </c>
      <c r="AL28" t="s">
        <v>8</v>
      </c>
      <c r="AN28" s="1">
        <f t="shared" si="3"/>
        <v>18</v>
      </c>
    </row>
    <row r="29" spans="1:40" x14ac:dyDescent="0.25">
      <c r="B29" s="25" t="s">
        <v>174</v>
      </c>
      <c r="C29" s="25"/>
      <c r="D29" s="1">
        <v>18</v>
      </c>
      <c r="F29" s="25"/>
      <c r="G29" s="25">
        <v>3</v>
      </c>
      <c r="H29" s="25"/>
      <c r="I29" s="25"/>
      <c r="J29" s="25"/>
      <c r="K29" s="25"/>
      <c r="L29" s="25"/>
      <c r="N29" s="25"/>
      <c r="O29" s="25">
        <v>3</v>
      </c>
      <c r="P29" s="25"/>
      <c r="Q29" s="25"/>
      <c r="R29" s="25"/>
      <c r="S29" s="25"/>
      <c r="T29" s="25"/>
      <c r="U29" s="25"/>
      <c r="V29" s="25"/>
      <c r="W29" s="25">
        <v>2</v>
      </c>
      <c r="X29" s="25"/>
      <c r="Y29" s="25"/>
      <c r="Z29" s="25"/>
      <c r="AA29" s="25"/>
      <c r="AB29" s="25"/>
      <c r="AC29" s="25">
        <v>2</v>
      </c>
      <c r="AD29" s="25"/>
      <c r="AE29" s="25"/>
      <c r="AF29" s="25"/>
      <c r="AG29" s="25"/>
      <c r="AH29" s="25">
        <v>2</v>
      </c>
      <c r="AI29" s="22"/>
      <c r="AJ29">
        <f t="shared" si="1"/>
        <v>12</v>
      </c>
      <c r="AL29" t="s">
        <v>174</v>
      </c>
      <c r="AN29" s="1">
        <f t="shared" si="3"/>
        <v>18</v>
      </c>
    </row>
    <row r="30" spans="1:40" x14ac:dyDescent="0.25">
      <c r="B30" s="25" t="s">
        <v>9</v>
      </c>
      <c r="C30" s="25"/>
      <c r="D30" s="1" t="s">
        <v>186</v>
      </c>
      <c r="E30" s="25">
        <v>3</v>
      </c>
      <c r="F30" s="25"/>
      <c r="H30" s="25">
        <v>3</v>
      </c>
      <c r="I30" s="25"/>
      <c r="J30" s="25"/>
      <c r="K30" s="25"/>
      <c r="L30" s="25"/>
      <c r="M30" s="25">
        <v>3</v>
      </c>
      <c r="N30" s="25"/>
      <c r="O30" s="25"/>
      <c r="P30" s="25">
        <v>3</v>
      </c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J30">
        <f>SUM(E30:AI30)</f>
        <v>12</v>
      </c>
      <c r="AL30" t="s">
        <v>9</v>
      </c>
      <c r="AN30" s="1">
        <f t="shared" si="3"/>
        <v>12</v>
      </c>
    </row>
    <row r="31" spans="1:40" x14ac:dyDescent="0.25">
      <c r="B31" s="25" t="s">
        <v>78</v>
      </c>
      <c r="C31" s="25"/>
      <c r="D31" s="1">
        <v>18</v>
      </c>
      <c r="E31" s="25"/>
      <c r="F31" s="25"/>
      <c r="G31" s="25"/>
      <c r="H31" s="25"/>
      <c r="I31" s="25"/>
      <c r="J31" s="25">
        <v>4</v>
      </c>
      <c r="K31" s="25">
        <v>3</v>
      </c>
      <c r="L31" s="25"/>
      <c r="M31" s="25"/>
      <c r="N31" s="25"/>
      <c r="O31" s="25"/>
      <c r="P31" s="25"/>
      <c r="Q31" s="25"/>
      <c r="S31" s="25">
        <v>3</v>
      </c>
      <c r="T31" s="25"/>
      <c r="U31" s="25"/>
      <c r="V31" s="25"/>
      <c r="W31" s="25"/>
      <c r="X31" s="25">
        <v>2</v>
      </c>
      <c r="Y31" s="25"/>
      <c r="Z31" s="25"/>
      <c r="AA31" s="25"/>
      <c r="AB31" s="25"/>
      <c r="AC31" s="25"/>
      <c r="AD31" s="25">
        <v>2</v>
      </c>
      <c r="AE31" s="25"/>
      <c r="AF31" s="25"/>
      <c r="AG31" s="25"/>
      <c r="AH31" s="25"/>
      <c r="AI31" s="22"/>
      <c r="AJ31">
        <f t="shared" si="1"/>
        <v>14</v>
      </c>
      <c r="AL31" t="s">
        <v>78</v>
      </c>
      <c r="AN31" s="1">
        <f t="shared" si="3"/>
        <v>18</v>
      </c>
    </row>
    <row r="32" spans="1:40" x14ac:dyDescent="0.25">
      <c r="B32" s="25" t="s">
        <v>209</v>
      </c>
      <c r="C32" s="25"/>
      <c r="D32" s="1">
        <v>18</v>
      </c>
      <c r="E32" s="25"/>
      <c r="F32" s="25"/>
      <c r="G32" s="25"/>
      <c r="H32" s="25"/>
      <c r="I32" s="25"/>
      <c r="J32" s="25"/>
      <c r="K32" s="25"/>
      <c r="L32" s="25">
        <v>3</v>
      </c>
      <c r="M32" s="25"/>
      <c r="N32" s="25"/>
      <c r="O32" s="25"/>
      <c r="P32" s="25"/>
      <c r="Q32" s="25"/>
      <c r="R32" s="25"/>
      <c r="S32" s="25"/>
      <c r="T32" s="25">
        <v>3</v>
      </c>
      <c r="U32" s="25">
        <v>2</v>
      </c>
      <c r="V32" s="25"/>
      <c r="W32" s="25"/>
      <c r="X32" s="25"/>
      <c r="Y32" s="25"/>
      <c r="Z32" s="25">
        <v>2</v>
      </c>
      <c r="AA32" s="25"/>
      <c r="AB32" s="25"/>
      <c r="AD32" s="25"/>
      <c r="AE32" s="25">
        <v>2</v>
      </c>
      <c r="AF32" s="25"/>
      <c r="AG32" s="25"/>
      <c r="AJ32">
        <f t="shared" si="1"/>
        <v>12</v>
      </c>
      <c r="AL32" t="s">
        <v>142</v>
      </c>
      <c r="AN32" s="1">
        <f t="shared" si="3"/>
        <v>18</v>
      </c>
    </row>
    <row r="33" spans="1:41" x14ac:dyDescent="0.25">
      <c r="B33" s="90" t="s">
        <v>206</v>
      </c>
      <c r="C33" s="90"/>
      <c r="D33" s="1" t="s">
        <v>177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J33">
        <f t="shared" si="1"/>
        <v>0</v>
      </c>
      <c r="AL33" s="89" t="s">
        <v>143</v>
      </c>
      <c r="AM33" s="89"/>
      <c r="AN33" s="1">
        <f t="shared" si="3"/>
        <v>0</v>
      </c>
      <c r="AO33" t="s">
        <v>177</v>
      </c>
    </row>
    <row r="34" spans="1:41" x14ac:dyDescent="0.25">
      <c r="A34" t="s">
        <v>176</v>
      </c>
      <c r="B34" s="90" t="s">
        <v>175</v>
      </c>
      <c r="C34" s="90"/>
      <c r="D34" s="1" t="s">
        <v>153</v>
      </c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>
        <v>2</v>
      </c>
      <c r="AC34" s="25"/>
      <c r="AD34" s="25"/>
      <c r="AE34" s="25"/>
      <c r="AF34" s="25"/>
      <c r="AG34" s="25">
        <v>2</v>
      </c>
      <c r="AH34" s="25"/>
      <c r="AJ34">
        <f t="shared" si="1"/>
        <v>4</v>
      </c>
      <c r="AL34" s="89" t="s">
        <v>175</v>
      </c>
      <c r="AM34" s="89"/>
      <c r="AN34" s="1">
        <f t="shared" si="3"/>
        <v>8</v>
      </c>
    </row>
    <row r="35" spans="1:41" x14ac:dyDescent="0.25">
      <c r="A35" t="s">
        <v>159</v>
      </c>
      <c r="B35" s="31" t="s">
        <v>144</v>
      </c>
      <c r="C35" s="31"/>
      <c r="D35" s="1" t="s">
        <v>147</v>
      </c>
      <c r="AJ35">
        <f t="shared" si="1"/>
        <v>0</v>
      </c>
      <c r="AL35" s="23" t="s">
        <v>144</v>
      </c>
      <c r="AM35" s="23"/>
      <c r="AN35" s="1">
        <f t="shared" ref="AN35" si="4">SUM(AJ35,AJ46)</f>
        <v>0</v>
      </c>
      <c r="AO35" t="s">
        <v>147</v>
      </c>
    </row>
    <row r="36" spans="1:41" x14ac:dyDescent="0.25">
      <c r="D36" s="1"/>
      <c r="F36" t="s">
        <v>145</v>
      </c>
    </row>
    <row r="37" spans="1:41" x14ac:dyDescent="0.25">
      <c r="A37" s="4" t="s">
        <v>140</v>
      </c>
      <c r="B37" s="4" t="s">
        <v>63</v>
      </c>
      <c r="C37" s="4"/>
      <c r="D37" s="7"/>
      <c r="E37" s="2" t="s">
        <v>38</v>
      </c>
      <c r="F37" s="2" t="s">
        <v>39</v>
      </c>
      <c r="G37" s="2" t="s">
        <v>40</v>
      </c>
      <c r="H37" s="2" t="s">
        <v>41</v>
      </c>
      <c r="I37" s="2" t="s">
        <v>42</v>
      </c>
      <c r="J37" s="24" t="s">
        <v>119</v>
      </c>
      <c r="K37" s="2" t="s">
        <v>120</v>
      </c>
      <c r="L37" s="2" t="s">
        <v>121</v>
      </c>
      <c r="M37" s="2" t="s">
        <v>43</v>
      </c>
      <c r="N37" s="2" t="s">
        <v>44</v>
      </c>
      <c r="O37" s="2" t="s">
        <v>45</v>
      </c>
      <c r="P37" s="2" t="s">
        <v>46</v>
      </c>
      <c r="Q37" s="2" t="s">
        <v>47</v>
      </c>
      <c r="R37" s="2" t="s">
        <v>122</v>
      </c>
      <c r="S37" s="2" t="s">
        <v>123</v>
      </c>
      <c r="T37" s="2" t="s">
        <v>124</v>
      </c>
      <c r="U37" s="2" t="s">
        <v>48</v>
      </c>
      <c r="V37" s="2" t="s">
        <v>49</v>
      </c>
      <c r="W37" s="6" t="s">
        <v>50</v>
      </c>
      <c r="X37" s="3" t="s">
        <v>51</v>
      </c>
      <c r="Y37" s="3" t="s">
        <v>52</v>
      </c>
      <c r="Z37" s="2" t="s">
        <v>53</v>
      </c>
      <c r="AA37" s="2" t="s">
        <v>54</v>
      </c>
      <c r="AB37" s="2" t="s">
        <v>55</v>
      </c>
      <c r="AC37" s="3" t="s">
        <v>56</v>
      </c>
      <c r="AD37" s="3" t="s">
        <v>125</v>
      </c>
      <c r="AE37" s="2" t="s">
        <v>57</v>
      </c>
      <c r="AF37" s="2" t="s">
        <v>58</v>
      </c>
      <c r="AG37" s="2" t="s">
        <v>59</v>
      </c>
      <c r="AH37" s="2" t="s">
        <v>60</v>
      </c>
      <c r="AI37" s="2" t="s">
        <v>61</v>
      </c>
    </row>
    <row r="38" spans="1:41" x14ac:dyDescent="0.25">
      <c r="A38" s="25"/>
      <c r="B38" s="25" t="s">
        <v>7</v>
      </c>
      <c r="C38" s="25"/>
      <c r="D38" s="1" t="s">
        <v>178</v>
      </c>
      <c r="T38" s="25"/>
      <c r="U38" s="25"/>
      <c r="V38" s="25"/>
      <c r="W38" s="25"/>
      <c r="X38" s="25"/>
      <c r="Y38" s="25">
        <v>2</v>
      </c>
      <c r="Z38" s="25"/>
      <c r="AA38" s="25"/>
      <c r="AB38" s="25"/>
      <c r="AC38" s="25"/>
      <c r="AD38" s="25"/>
      <c r="AE38" s="25"/>
      <c r="AF38" s="25"/>
      <c r="AG38" s="25"/>
      <c r="AH38" s="25"/>
      <c r="AI38" s="25">
        <v>2</v>
      </c>
      <c r="AJ38">
        <f t="shared" si="1"/>
        <v>4</v>
      </c>
      <c r="AO38" s="1"/>
    </row>
    <row r="39" spans="1:41" x14ac:dyDescent="0.25">
      <c r="A39" s="25"/>
      <c r="B39" s="25" t="s">
        <v>8</v>
      </c>
      <c r="C39" s="25"/>
      <c r="D39" s="1">
        <v>18</v>
      </c>
      <c r="T39" s="25"/>
      <c r="U39" s="25"/>
      <c r="V39" s="25">
        <v>2</v>
      </c>
      <c r="W39" s="25"/>
      <c r="X39" s="25"/>
      <c r="Y39" s="25"/>
      <c r="Z39" s="25"/>
      <c r="AA39" s="25">
        <v>2</v>
      </c>
      <c r="AB39" s="25"/>
      <c r="AC39" s="25"/>
      <c r="AD39" s="25"/>
      <c r="AE39" s="25"/>
      <c r="AF39" s="25">
        <v>2</v>
      </c>
      <c r="AG39" s="25"/>
      <c r="AH39" s="25"/>
      <c r="AI39" s="25"/>
      <c r="AJ39">
        <f t="shared" si="1"/>
        <v>6</v>
      </c>
      <c r="AO39" s="1"/>
    </row>
    <row r="40" spans="1:41" x14ac:dyDescent="0.25">
      <c r="A40" s="25"/>
      <c r="B40" s="25" t="s">
        <v>174</v>
      </c>
      <c r="C40" s="25"/>
      <c r="D40" s="1">
        <v>18</v>
      </c>
      <c r="T40" s="25"/>
      <c r="U40" s="25"/>
      <c r="V40" s="25"/>
      <c r="W40" s="25">
        <v>2</v>
      </c>
      <c r="X40" s="25"/>
      <c r="Y40" s="25"/>
      <c r="Z40" s="25"/>
      <c r="AA40" s="25"/>
      <c r="AB40" s="25"/>
      <c r="AC40" s="25">
        <v>2</v>
      </c>
      <c r="AD40" s="25"/>
      <c r="AE40" s="25"/>
      <c r="AF40" s="25"/>
      <c r="AG40" s="25"/>
      <c r="AH40" s="25">
        <v>2</v>
      </c>
      <c r="AI40" s="25"/>
      <c r="AJ40">
        <f t="shared" si="1"/>
        <v>6</v>
      </c>
      <c r="AO40" s="1"/>
    </row>
    <row r="41" spans="1:41" x14ac:dyDescent="0.25">
      <c r="A41" s="25"/>
      <c r="B41" s="25" t="s">
        <v>9</v>
      </c>
      <c r="C41" s="25"/>
      <c r="D41" s="1" t="s">
        <v>186</v>
      </c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>
        <f>SUM(E41:AI41)</f>
        <v>0</v>
      </c>
      <c r="AO41" s="1"/>
    </row>
    <row r="42" spans="1:41" x14ac:dyDescent="0.25">
      <c r="A42" s="25"/>
      <c r="B42" s="25" t="s">
        <v>78</v>
      </c>
      <c r="C42" s="25"/>
      <c r="D42" s="1">
        <v>18</v>
      </c>
      <c r="T42" s="25"/>
      <c r="U42" s="25"/>
      <c r="V42" s="25"/>
      <c r="W42" s="25"/>
      <c r="X42" s="25">
        <v>2</v>
      </c>
      <c r="Y42" s="25"/>
      <c r="Z42" s="25"/>
      <c r="AA42" s="25"/>
      <c r="AB42" s="25"/>
      <c r="AC42" s="25"/>
      <c r="AD42" s="25">
        <v>2</v>
      </c>
      <c r="AE42" s="25"/>
      <c r="AF42" s="25"/>
      <c r="AG42" s="25"/>
      <c r="AH42" s="25"/>
      <c r="AI42" s="25"/>
      <c r="AJ42">
        <f t="shared" si="1"/>
        <v>4</v>
      </c>
      <c r="AO42" s="1"/>
    </row>
    <row r="43" spans="1:41" x14ac:dyDescent="0.25">
      <c r="A43" s="25"/>
      <c r="B43" s="25" t="s">
        <v>209</v>
      </c>
      <c r="C43" s="25"/>
      <c r="D43" s="1">
        <v>18</v>
      </c>
      <c r="T43" s="25"/>
      <c r="U43" s="25">
        <v>2</v>
      </c>
      <c r="V43" s="25"/>
      <c r="W43" s="25"/>
      <c r="X43" s="25"/>
      <c r="Y43" s="25"/>
      <c r="Z43" s="25">
        <v>2</v>
      </c>
      <c r="AA43" s="25"/>
      <c r="AB43" s="25"/>
      <c r="AD43" s="25"/>
      <c r="AE43" s="25">
        <v>2</v>
      </c>
      <c r="AF43" s="25"/>
      <c r="AG43" s="25"/>
      <c r="AI43" s="25"/>
      <c r="AJ43">
        <f t="shared" si="1"/>
        <v>6</v>
      </c>
      <c r="AO43" s="1"/>
    </row>
    <row r="44" spans="1:41" x14ac:dyDescent="0.25">
      <c r="A44" s="25"/>
      <c r="B44" s="90" t="s">
        <v>206</v>
      </c>
      <c r="C44" s="90"/>
      <c r="D44" s="1" t="s">
        <v>177</v>
      </c>
      <c r="AJ44">
        <f t="shared" si="1"/>
        <v>0</v>
      </c>
      <c r="AL44" s="89"/>
      <c r="AM44" s="89"/>
      <c r="AO44" s="1"/>
    </row>
    <row r="45" spans="1:41" x14ac:dyDescent="0.25">
      <c r="A45" s="25" t="s">
        <v>176</v>
      </c>
      <c r="B45" s="90" t="s">
        <v>175</v>
      </c>
      <c r="C45" s="90"/>
      <c r="D45" s="1" t="s">
        <v>153</v>
      </c>
      <c r="AB45">
        <v>2</v>
      </c>
      <c r="AG45">
        <v>2</v>
      </c>
      <c r="AJ45">
        <f t="shared" si="1"/>
        <v>4</v>
      </c>
      <c r="AL45" s="89"/>
      <c r="AM45" s="89"/>
      <c r="AO45" s="1"/>
    </row>
    <row r="46" spans="1:41" x14ac:dyDescent="0.25">
      <c r="A46" s="25" t="s">
        <v>159</v>
      </c>
      <c r="B46" s="31" t="s">
        <v>144</v>
      </c>
      <c r="C46" s="31"/>
      <c r="D46" s="1" t="s">
        <v>147</v>
      </c>
      <c r="AJ46">
        <f t="shared" si="1"/>
        <v>0</v>
      </c>
      <c r="AL46" s="23"/>
      <c r="AM46" s="23"/>
      <c r="AO46" s="1"/>
    </row>
    <row r="47" spans="1:41" x14ac:dyDescent="0.25">
      <c r="D47" s="1"/>
    </row>
    <row r="48" spans="1:41" x14ac:dyDescent="0.25">
      <c r="A48" s="4" t="s">
        <v>165</v>
      </c>
      <c r="B48" s="4" t="s">
        <v>69</v>
      </c>
      <c r="C48" s="5"/>
      <c r="D48" s="7"/>
      <c r="E48" s="2" t="s">
        <v>38</v>
      </c>
      <c r="F48" s="2" t="s">
        <v>39</v>
      </c>
      <c r="G48" s="2" t="s">
        <v>40</v>
      </c>
      <c r="H48" s="2" t="s">
        <v>41</v>
      </c>
      <c r="I48" s="2" t="s">
        <v>42</v>
      </c>
      <c r="J48" s="24" t="s">
        <v>119</v>
      </c>
      <c r="K48" s="2" t="s">
        <v>120</v>
      </c>
      <c r="L48" s="2" t="s">
        <v>121</v>
      </c>
      <c r="M48" s="2" t="s">
        <v>43</v>
      </c>
      <c r="N48" s="2" t="s">
        <v>44</v>
      </c>
      <c r="O48" s="2" t="s">
        <v>45</v>
      </c>
      <c r="P48" s="2" t="s">
        <v>46</v>
      </c>
      <c r="Q48" s="2" t="s">
        <v>47</v>
      </c>
      <c r="R48" s="2" t="s">
        <v>122</v>
      </c>
      <c r="S48" s="2" t="s">
        <v>123</v>
      </c>
      <c r="T48" s="2" t="s">
        <v>124</v>
      </c>
      <c r="U48" s="2" t="s">
        <v>48</v>
      </c>
      <c r="V48" s="2" t="s">
        <v>49</v>
      </c>
      <c r="W48" s="6" t="s">
        <v>50</v>
      </c>
      <c r="X48" s="3" t="s">
        <v>51</v>
      </c>
      <c r="Y48" s="3" t="s">
        <v>52</v>
      </c>
      <c r="Z48" s="2" t="s">
        <v>53</v>
      </c>
      <c r="AA48" s="2" t="s">
        <v>54</v>
      </c>
      <c r="AB48" s="2" t="s">
        <v>55</v>
      </c>
      <c r="AC48" s="3" t="s">
        <v>56</v>
      </c>
      <c r="AD48" s="3" t="s">
        <v>125</v>
      </c>
      <c r="AE48" s="2" t="s">
        <v>57</v>
      </c>
      <c r="AF48" s="2" t="s">
        <v>58</v>
      </c>
      <c r="AG48" s="2" t="s">
        <v>59</v>
      </c>
      <c r="AH48" s="2" t="s">
        <v>60</v>
      </c>
      <c r="AI48" s="2" t="s">
        <v>61</v>
      </c>
    </row>
    <row r="49" spans="1:40" x14ac:dyDescent="0.25">
      <c r="B49" t="s">
        <v>75</v>
      </c>
      <c r="D49" s="1">
        <v>18</v>
      </c>
      <c r="P49">
        <v>4</v>
      </c>
      <c r="X49">
        <v>4</v>
      </c>
      <c r="AH49">
        <v>4</v>
      </c>
      <c r="AJ49">
        <f t="shared" si="1"/>
        <v>12</v>
      </c>
      <c r="AL49" t="s">
        <v>75</v>
      </c>
      <c r="AN49" s="1">
        <f>SUM(AJ49,AJ56,AJ63)</f>
        <v>19</v>
      </c>
    </row>
    <row r="50" spans="1:40" x14ac:dyDescent="0.25">
      <c r="B50" t="s">
        <v>30</v>
      </c>
      <c r="D50" s="1">
        <v>18</v>
      </c>
      <c r="Z50">
        <v>4</v>
      </c>
      <c r="AB50">
        <v>4</v>
      </c>
      <c r="AJ50">
        <f t="shared" si="1"/>
        <v>8</v>
      </c>
      <c r="AL50" t="s">
        <v>30</v>
      </c>
      <c r="AN50" s="1">
        <f t="shared" ref="AN50:AN55" si="5">SUM(AJ50,AJ57,AJ64)</f>
        <v>18</v>
      </c>
    </row>
    <row r="51" spans="1:40" x14ac:dyDescent="0.25">
      <c r="B51" t="s">
        <v>11</v>
      </c>
      <c r="D51" s="1">
        <v>18</v>
      </c>
      <c r="F51">
        <v>4</v>
      </c>
      <c r="AA51">
        <v>4</v>
      </c>
      <c r="AG51">
        <v>4</v>
      </c>
      <c r="AJ51">
        <f t="shared" si="1"/>
        <v>12</v>
      </c>
      <c r="AL51" t="s">
        <v>11</v>
      </c>
      <c r="AN51" s="1">
        <f t="shared" si="5"/>
        <v>18</v>
      </c>
    </row>
    <row r="52" spans="1:40" x14ac:dyDescent="0.25">
      <c r="B52" t="s">
        <v>164</v>
      </c>
      <c r="D52" s="1">
        <v>18</v>
      </c>
      <c r="AD52">
        <v>4</v>
      </c>
      <c r="AJ52">
        <f t="shared" si="1"/>
        <v>4</v>
      </c>
      <c r="AL52" t="s">
        <v>164</v>
      </c>
      <c r="AN52" s="1">
        <f t="shared" si="5"/>
        <v>18</v>
      </c>
    </row>
    <row r="53" spans="1:40" x14ac:dyDescent="0.25">
      <c r="B53" t="s">
        <v>163</v>
      </c>
      <c r="D53" s="1">
        <v>18</v>
      </c>
      <c r="G53">
        <v>4</v>
      </c>
      <c r="U53">
        <v>4</v>
      </c>
      <c r="AJ53">
        <f t="shared" si="1"/>
        <v>8</v>
      </c>
      <c r="AL53" t="s">
        <v>163</v>
      </c>
      <c r="AN53" s="1">
        <f t="shared" si="5"/>
        <v>18</v>
      </c>
    </row>
    <row r="54" spans="1:40" x14ac:dyDescent="0.25">
      <c r="D54" s="1">
        <v>2</v>
      </c>
      <c r="AN54" s="1">
        <f t="shared" si="5"/>
        <v>0</v>
      </c>
    </row>
    <row r="55" spans="1:40" x14ac:dyDescent="0.25">
      <c r="A55" s="4" t="s">
        <v>165</v>
      </c>
      <c r="B55" s="4" t="s">
        <v>70</v>
      </c>
      <c r="C55" s="5"/>
      <c r="D55" s="7"/>
      <c r="E55" s="2" t="s">
        <v>38</v>
      </c>
      <c r="F55" s="2" t="s">
        <v>39</v>
      </c>
      <c r="G55" s="2" t="s">
        <v>40</v>
      </c>
      <c r="H55" s="2" t="s">
        <v>41</v>
      </c>
      <c r="I55" s="2" t="s">
        <v>42</v>
      </c>
      <c r="J55" s="24" t="s">
        <v>119</v>
      </c>
      <c r="K55" s="2" t="s">
        <v>120</v>
      </c>
      <c r="L55" s="2" t="s">
        <v>121</v>
      </c>
      <c r="M55" s="2" t="s">
        <v>43</v>
      </c>
      <c r="N55" s="2" t="s">
        <v>44</v>
      </c>
      <c r="O55" s="2" t="s">
        <v>45</v>
      </c>
      <c r="P55" s="2" t="s">
        <v>46</v>
      </c>
      <c r="Q55" s="2" t="s">
        <v>47</v>
      </c>
      <c r="R55" s="2" t="s">
        <v>122</v>
      </c>
      <c r="S55" s="2" t="s">
        <v>123</v>
      </c>
      <c r="T55" s="2" t="s">
        <v>124</v>
      </c>
      <c r="U55" s="2" t="s">
        <v>48</v>
      </c>
      <c r="V55" s="2" t="s">
        <v>49</v>
      </c>
      <c r="W55" s="6" t="s">
        <v>50</v>
      </c>
      <c r="X55" s="3" t="s">
        <v>51</v>
      </c>
      <c r="Y55" s="3" t="s">
        <v>52</v>
      </c>
      <c r="Z55" s="2" t="s">
        <v>53</v>
      </c>
      <c r="AA55" s="2" t="s">
        <v>54</v>
      </c>
      <c r="AB55" s="2" t="s">
        <v>55</v>
      </c>
      <c r="AC55" s="3" t="s">
        <v>56</v>
      </c>
      <c r="AD55" s="3" t="s">
        <v>125</v>
      </c>
      <c r="AE55" s="2" t="s">
        <v>57</v>
      </c>
      <c r="AF55" s="2" t="s">
        <v>58</v>
      </c>
      <c r="AG55" s="2" t="s">
        <v>59</v>
      </c>
      <c r="AH55" s="2" t="s">
        <v>60</v>
      </c>
      <c r="AI55" s="2" t="s">
        <v>61</v>
      </c>
      <c r="AJ55">
        <f t="shared" si="1"/>
        <v>0</v>
      </c>
      <c r="AN55" s="1">
        <f t="shared" si="5"/>
        <v>0</v>
      </c>
    </row>
    <row r="56" spans="1:40" x14ac:dyDescent="0.25">
      <c r="B56" t="s">
        <v>75</v>
      </c>
      <c r="D56" s="1">
        <v>18</v>
      </c>
      <c r="X56">
        <v>4</v>
      </c>
      <c r="AJ56">
        <f t="shared" si="1"/>
        <v>4</v>
      </c>
    </row>
    <row r="57" spans="1:40" x14ac:dyDescent="0.25">
      <c r="B57" t="s">
        <v>30</v>
      </c>
      <c r="D57" s="1">
        <v>18</v>
      </c>
      <c r="R57">
        <v>5</v>
      </c>
      <c r="S57">
        <v>5</v>
      </c>
      <c r="AJ57">
        <f t="shared" si="1"/>
        <v>10</v>
      </c>
    </row>
    <row r="58" spans="1:40" x14ac:dyDescent="0.25">
      <c r="B58" t="s">
        <v>11</v>
      </c>
      <c r="D58" s="1">
        <v>18</v>
      </c>
      <c r="AJ58">
        <f t="shared" si="1"/>
        <v>0</v>
      </c>
    </row>
    <row r="59" spans="1:40" x14ac:dyDescent="0.25">
      <c r="B59" t="s">
        <v>164</v>
      </c>
      <c r="D59" s="1">
        <v>18</v>
      </c>
      <c r="P59">
        <v>5</v>
      </c>
      <c r="Q59">
        <v>5</v>
      </c>
      <c r="AD59">
        <v>4</v>
      </c>
      <c r="AJ59">
        <f t="shared" si="1"/>
        <v>14</v>
      </c>
    </row>
    <row r="60" spans="1:40" x14ac:dyDescent="0.25">
      <c r="B60" t="s">
        <v>163</v>
      </c>
      <c r="D60" s="1">
        <v>18</v>
      </c>
      <c r="F60">
        <v>5</v>
      </c>
      <c r="G60">
        <v>5</v>
      </c>
      <c r="AJ60">
        <f t="shared" si="1"/>
        <v>10</v>
      </c>
    </row>
    <row r="61" spans="1:40" x14ac:dyDescent="0.25">
      <c r="D61" s="1">
        <v>2</v>
      </c>
    </row>
    <row r="62" spans="1:40" x14ac:dyDescent="0.25">
      <c r="A62" s="4" t="s">
        <v>165</v>
      </c>
      <c r="B62" s="4" t="s">
        <v>72</v>
      </c>
      <c r="C62" s="5"/>
      <c r="D62" s="7"/>
      <c r="E62" s="2" t="s">
        <v>38</v>
      </c>
      <c r="F62" s="2" t="s">
        <v>39</v>
      </c>
      <c r="G62" s="2" t="s">
        <v>40</v>
      </c>
      <c r="H62" s="2" t="s">
        <v>41</v>
      </c>
      <c r="I62" s="2" t="s">
        <v>42</v>
      </c>
      <c r="J62" s="24" t="s">
        <v>119</v>
      </c>
      <c r="K62" s="2" t="s">
        <v>120</v>
      </c>
      <c r="L62" s="2" t="s">
        <v>121</v>
      </c>
      <c r="M62" s="2" t="s">
        <v>43</v>
      </c>
      <c r="N62" s="2" t="s">
        <v>44</v>
      </c>
      <c r="O62" s="2" t="s">
        <v>45</v>
      </c>
      <c r="P62" s="2" t="s">
        <v>46</v>
      </c>
      <c r="Q62" s="2" t="s">
        <v>47</v>
      </c>
      <c r="R62" s="2" t="s">
        <v>122</v>
      </c>
      <c r="S62" s="2" t="s">
        <v>123</v>
      </c>
      <c r="T62" s="2" t="s">
        <v>124</v>
      </c>
      <c r="U62" s="2" t="s">
        <v>48</v>
      </c>
      <c r="V62" s="2" t="s">
        <v>49</v>
      </c>
      <c r="W62" s="6" t="s">
        <v>50</v>
      </c>
      <c r="X62" s="3" t="s">
        <v>51</v>
      </c>
      <c r="Y62" s="3" t="s">
        <v>52</v>
      </c>
      <c r="Z62" s="2" t="s">
        <v>53</v>
      </c>
      <c r="AA62" s="2" t="s">
        <v>54</v>
      </c>
      <c r="AB62" s="2" t="s">
        <v>55</v>
      </c>
      <c r="AC62" s="3" t="s">
        <v>56</v>
      </c>
      <c r="AD62" s="3" t="s">
        <v>125</v>
      </c>
      <c r="AE62" s="2" t="s">
        <v>57</v>
      </c>
      <c r="AF62" s="2" t="s">
        <v>58</v>
      </c>
      <c r="AG62" s="2" t="s">
        <v>59</v>
      </c>
      <c r="AH62" s="2" t="s">
        <v>60</v>
      </c>
      <c r="AI62" s="2" t="s">
        <v>61</v>
      </c>
    </row>
    <row r="63" spans="1:40" x14ac:dyDescent="0.25">
      <c r="B63" t="s">
        <v>75</v>
      </c>
      <c r="D63" s="1">
        <v>18</v>
      </c>
      <c r="P63">
        <v>3</v>
      </c>
      <c r="AJ63">
        <f t="shared" ref="AJ63:AJ67" si="6">SUM(E63:AI63)</f>
        <v>3</v>
      </c>
    </row>
    <row r="64" spans="1:40" x14ac:dyDescent="0.25">
      <c r="B64" t="s">
        <v>30</v>
      </c>
      <c r="D64" s="1">
        <v>18</v>
      </c>
      <c r="AJ64">
        <f t="shared" si="6"/>
        <v>0</v>
      </c>
    </row>
    <row r="65" spans="1:40" x14ac:dyDescent="0.25">
      <c r="B65" t="s">
        <v>11</v>
      </c>
      <c r="D65" s="1">
        <v>18</v>
      </c>
      <c r="F65">
        <v>3</v>
      </c>
      <c r="L65">
        <v>3</v>
      </c>
      <c r="AJ65">
        <f t="shared" si="6"/>
        <v>6</v>
      </c>
    </row>
    <row r="66" spans="1:40" x14ac:dyDescent="0.25">
      <c r="B66" t="s">
        <v>164</v>
      </c>
      <c r="D66" s="1">
        <v>18</v>
      </c>
      <c r="AJ66">
        <f t="shared" si="6"/>
        <v>0</v>
      </c>
    </row>
    <row r="67" spans="1:40" x14ac:dyDescent="0.25">
      <c r="B67" t="s">
        <v>163</v>
      </c>
      <c r="D67" s="1">
        <v>18</v>
      </c>
      <c r="AJ67">
        <f t="shared" si="6"/>
        <v>0</v>
      </c>
    </row>
    <row r="68" spans="1:40" x14ac:dyDescent="0.25">
      <c r="D68" s="1">
        <v>2</v>
      </c>
    </row>
    <row r="69" spans="1:40" x14ac:dyDescent="0.25">
      <c r="A69" s="4" t="s">
        <v>166</v>
      </c>
      <c r="B69" s="4" t="s">
        <v>69</v>
      </c>
      <c r="C69" s="5"/>
      <c r="D69" s="7"/>
      <c r="E69" s="2" t="s">
        <v>38</v>
      </c>
      <c r="F69" s="2" t="s">
        <v>39</v>
      </c>
      <c r="G69" s="2" t="s">
        <v>40</v>
      </c>
      <c r="H69" s="2" t="s">
        <v>41</v>
      </c>
      <c r="I69" s="2" t="s">
        <v>42</v>
      </c>
      <c r="J69" s="24" t="s">
        <v>119</v>
      </c>
      <c r="K69" s="2" t="s">
        <v>120</v>
      </c>
      <c r="L69" s="2" t="s">
        <v>121</v>
      </c>
      <c r="M69" s="2" t="s">
        <v>43</v>
      </c>
      <c r="N69" s="2" t="s">
        <v>44</v>
      </c>
      <c r="O69" s="2" t="s">
        <v>45</v>
      </c>
      <c r="P69" s="2" t="s">
        <v>46</v>
      </c>
      <c r="Q69" s="2" t="s">
        <v>47</v>
      </c>
      <c r="R69" s="2" t="s">
        <v>122</v>
      </c>
      <c r="S69" s="2" t="s">
        <v>123</v>
      </c>
      <c r="T69" s="2" t="s">
        <v>124</v>
      </c>
      <c r="U69" s="2" t="s">
        <v>48</v>
      </c>
      <c r="V69" s="2" t="s">
        <v>49</v>
      </c>
      <c r="W69" s="6" t="s">
        <v>50</v>
      </c>
      <c r="X69" s="3" t="s">
        <v>51</v>
      </c>
      <c r="Y69" s="3" t="s">
        <v>52</v>
      </c>
      <c r="Z69" s="2" t="s">
        <v>53</v>
      </c>
      <c r="AA69" s="2" t="s">
        <v>54</v>
      </c>
      <c r="AB69" s="2" t="s">
        <v>55</v>
      </c>
      <c r="AC69" s="3" t="s">
        <v>56</v>
      </c>
      <c r="AD69" s="3" t="s">
        <v>125</v>
      </c>
      <c r="AE69" s="2" t="s">
        <v>57</v>
      </c>
      <c r="AF69" s="2" t="s">
        <v>58</v>
      </c>
      <c r="AG69" s="2" t="s">
        <v>59</v>
      </c>
      <c r="AH69" s="2" t="s">
        <v>60</v>
      </c>
      <c r="AI69" s="2" t="s">
        <v>61</v>
      </c>
    </row>
    <row r="70" spans="1:40" x14ac:dyDescent="0.25">
      <c r="B70" t="s">
        <v>12</v>
      </c>
      <c r="D70" s="1">
        <v>19</v>
      </c>
      <c r="AJ70">
        <f t="shared" si="1"/>
        <v>0</v>
      </c>
      <c r="AL70" t="s">
        <v>12</v>
      </c>
      <c r="AN70">
        <f t="shared" ref="AN70:AN87" si="7">SUM(AJ70,AJ91,AJ112,AJ133)</f>
        <v>19</v>
      </c>
    </row>
    <row r="71" spans="1:40" x14ac:dyDescent="0.25">
      <c r="B71" t="s">
        <v>13</v>
      </c>
      <c r="D71" s="1">
        <v>18</v>
      </c>
      <c r="I71">
        <v>4</v>
      </c>
      <c r="AJ71">
        <f t="shared" si="1"/>
        <v>4</v>
      </c>
      <c r="AL71" t="s">
        <v>13</v>
      </c>
      <c r="AN71">
        <f t="shared" si="7"/>
        <v>18</v>
      </c>
    </row>
    <row r="72" spans="1:40" x14ac:dyDescent="0.25">
      <c r="B72" t="s">
        <v>79</v>
      </c>
      <c r="D72" s="1">
        <v>19</v>
      </c>
      <c r="O72">
        <v>4</v>
      </c>
      <c r="AE72">
        <v>4</v>
      </c>
      <c r="AJ72">
        <f t="shared" si="1"/>
        <v>8</v>
      </c>
      <c r="AL72" t="s">
        <v>79</v>
      </c>
      <c r="AN72">
        <f t="shared" si="7"/>
        <v>19</v>
      </c>
    </row>
    <row r="73" spans="1:40" x14ac:dyDescent="0.25">
      <c r="B73" t="s">
        <v>14</v>
      </c>
      <c r="D73" s="1">
        <v>18</v>
      </c>
      <c r="AJ73">
        <f t="shared" si="1"/>
        <v>0</v>
      </c>
      <c r="AL73" t="s">
        <v>14</v>
      </c>
      <c r="AN73">
        <f t="shared" si="7"/>
        <v>18</v>
      </c>
    </row>
    <row r="74" spans="1:40" x14ac:dyDescent="0.25">
      <c r="B74" t="s">
        <v>167</v>
      </c>
      <c r="D74" s="1">
        <v>18</v>
      </c>
      <c r="AJ74">
        <f t="shared" si="1"/>
        <v>0</v>
      </c>
      <c r="AL74" t="s">
        <v>167</v>
      </c>
      <c r="AN74">
        <f t="shared" si="7"/>
        <v>18</v>
      </c>
    </row>
    <row r="75" spans="1:40" x14ac:dyDescent="0.25">
      <c r="B75" t="s">
        <v>15</v>
      </c>
      <c r="D75" s="1">
        <v>18</v>
      </c>
      <c r="H75">
        <v>4</v>
      </c>
      <c r="K75">
        <v>4</v>
      </c>
      <c r="AJ75">
        <f t="shared" si="1"/>
        <v>8</v>
      </c>
      <c r="AL75" t="s">
        <v>15</v>
      </c>
      <c r="AN75">
        <f t="shared" si="7"/>
        <v>18</v>
      </c>
    </row>
    <row r="76" spans="1:40" x14ac:dyDescent="0.25">
      <c r="B76" t="s">
        <v>16</v>
      </c>
      <c r="D76" s="1">
        <v>18</v>
      </c>
      <c r="Y76">
        <v>4</v>
      </c>
      <c r="AJ76">
        <f t="shared" si="1"/>
        <v>4</v>
      </c>
      <c r="AL76" t="s">
        <v>16</v>
      </c>
      <c r="AN76">
        <f t="shared" si="7"/>
        <v>18</v>
      </c>
    </row>
    <row r="77" spans="1:40" x14ac:dyDescent="0.25">
      <c r="B77" t="s">
        <v>17</v>
      </c>
      <c r="D77" s="1">
        <v>19</v>
      </c>
      <c r="J77">
        <v>5</v>
      </c>
      <c r="Q77">
        <v>4</v>
      </c>
      <c r="AJ77">
        <f t="shared" si="1"/>
        <v>9</v>
      </c>
      <c r="AL77" t="s">
        <v>17</v>
      </c>
      <c r="AN77">
        <f t="shared" si="7"/>
        <v>22</v>
      </c>
    </row>
    <row r="78" spans="1:40" x14ac:dyDescent="0.25">
      <c r="B78" t="s">
        <v>18</v>
      </c>
      <c r="D78" s="1">
        <v>19</v>
      </c>
      <c r="R78">
        <v>4</v>
      </c>
      <c r="AJ78">
        <f t="shared" si="1"/>
        <v>4</v>
      </c>
      <c r="AL78" t="s">
        <v>18</v>
      </c>
      <c r="AN78">
        <f t="shared" si="7"/>
        <v>18</v>
      </c>
    </row>
    <row r="79" spans="1:40" x14ac:dyDescent="0.25">
      <c r="B79" t="s">
        <v>20</v>
      </c>
      <c r="D79" s="1">
        <v>18</v>
      </c>
      <c r="AJ79">
        <f t="shared" si="1"/>
        <v>0</v>
      </c>
      <c r="AL79" t="s">
        <v>20</v>
      </c>
      <c r="AN79">
        <f t="shared" si="7"/>
        <v>18</v>
      </c>
    </row>
    <row r="80" spans="1:40" x14ac:dyDescent="0.25">
      <c r="B80" t="s">
        <v>21</v>
      </c>
      <c r="D80" s="1">
        <v>18</v>
      </c>
      <c r="M80">
        <v>4</v>
      </c>
      <c r="AJ80">
        <f t="shared" si="1"/>
        <v>4</v>
      </c>
      <c r="AL80" t="s">
        <v>21</v>
      </c>
      <c r="AN80">
        <f t="shared" si="7"/>
        <v>18</v>
      </c>
    </row>
    <row r="81" spans="1:40" x14ac:dyDescent="0.25">
      <c r="B81" t="s">
        <v>19</v>
      </c>
      <c r="D81" s="1">
        <v>18</v>
      </c>
      <c r="L81">
        <v>4</v>
      </c>
      <c r="T81">
        <v>4</v>
      </c>
      <c r="AJ81">
        <f t="shared" si="1"/>
        <v>8</v>
      </c>
      <c r="AL81" t="s">
        <v>19</v>
      </c>
      <c r="AN81">
        <f t="shared" si="7"/>
        <v>18</v>
      </c>
    </row>
    <row r="82" spans="1:40" x14ac:dyDescent="0.25">
      <c r="B82" t="s">
        <v>168</v>
      </c>
      <c r="D82" s="1">
        <v>18</v>
      </c>
      <c r="S82">
        <v>0</v>
      </c>
      <c r="AJ82">
        <f t="shared" si="1"/>
        <v>0</v>
      </c>
      <c r="AL82" t="s">
        <v>168</v>
      </c>
      <c r="AN82">
        <f t="shared" si="7"/>
        <v>19</v>
      </c>
    </row>
    <row r="83" spans="1:40" x14ac:dyDescent="0.25">
      <c r="B83" t="s">
        <v>169</v>
      </c>
      <c r="D83" s="1">
        <v>18</v>
      </c>
      <c r="E83">
        <v>4</v>
      </c>
      <c r="AF83">
        <v>4</v>
      </c>
      <c r="AJ83">
        <f t="shared" si="1"/>
        <v>8</v>
      </c>
      <c r="AL83" t="s">
        <v>169</v>
      </c>
      <c r="AN83">
        <f t="shared" si="7"/>
        <v>18</v>
      </c>
    </row>
    <row r="84" spans="1:40" x14ac:dyDescent="0.25">
      <c r="B84" t="s">
        <v>170</v>
      </c>
      <c r="D84" s="1">
        <v>19</v>
      </c>
      <c r="N84">
        <v>4</v>
      </c>
      <c r="S84">
        <v>4</v>
      </c>
      <c r="AJ84">
        <f t="shared" si="1"/>
        <v>8</v>
      </c>
      <c r="AL84" t="s">
        <v>170</v>
      </c>
      <c r="AN84">
        <f t="shared" si="7"/>
        <v>19</v>
      </c>
    </row>
    <row r="85" spans="1:40" x14ac:dyDescent="0.25">
      <c r="B85" s="89" t="s">
        <v>208</v>
      </c>
      <c r="C85" s="89"/>
      <c r="D85" s="1">
        <v>18</v>
      </c>
      <c r="AJ85">
        <f t="shared" si="1"/>
        <v>0</v>
      </c>
      <c r="AL85" s="89" t="s">
        <v>208</v>
      </c>
      <c r="AM85" s="89"/>
      <c r="AN85">
        <f t="shared" si="7"/>
        <v>18</v>
      </c>
    </row>
    <row r="86" spans="1:40" x14ac:dyDescent="0.25">
      <c r="B86" s="89" t="s">
        <v>205</v>
      </c>
      <c r="C86" s="89"/>
      <c r="D86" s="1">
        <v>19</v>
      </c>
      <c r="V86">
        <v>4</v>
      </c>
      <c r="W86">
        <v>4</v>
      </c>
      <c r="AI86">
        <v>4</v>
      </c>
      <c r="AJ86">
        <f t="shared" si="1"/>
        <v>12</v>
      </c>
      <c r="AL86" s="89" t="s">
        <v>205</v>
      </c>
      <c r="AM86" s="89"/>
      <c r="AN86">
        <f t="shared" si="7"/>
        <v>19</v>
      </c>
    </row>
    <row r="87" spans="1:40" x14ac:dyDescent="0.25">
      <c r="B87" t="s">
        <v>171</v>
      </c>
      <c r="D87" s="1">
        <v>18</v>
      </c>
      <c r="AC87">
        <v>4</v>
      </c>
      <c r="AJ87">
        <f t="shared" si="1"/>
        <v>4</v>
      </c>
      <c r="AL87" t="s">
        <v>171</v>
      </c>
      <c r="AN87">
        <f t="shared" si="7"/>
        <v>18</v>
      </c>
    </row>
    <row r="88" spans="1:40" x14ac:dyDescent="0.25">
      <c r="A88" t="s">
        <v>159</v>
      </c>
      <c r="B88" s="31"/>
      <c r="D88" s="1">
        <v>3</v>
      </c>
      <c r="AJ88">
        <f t="shared" si="1"/>
        <v>0</v>
      </c>
      <c r="AL88" s="31"/>
      <c r="AN88">
        <f t="shared" ref="AN88" si="8">SUM(AJ88,AJ109,AJ130,AJ151)</f>
        <v>0</v>
      </c>
    </row>
    <row r="89" spans="1:40" x14ac:dyDescent="0.25">
      <c r="D89" s="1"/>
    </row>
    <row r="90" spans="1:40" ht="15.75" customHeight="1" x14ac:dyDescent="0.25">
      <c r="A90" s="4" t="s">
        <v>166</v>
      </c>
      <c r="B90" s="4" t="s">
        <v>70</v>
      </c>
      <c r="C90" s="5"/>
      <c r="D90" s="7"/>
      <c r="E90" s="2" t="s">
        <v>38</v>
      </c>
      <c r="F90" s="2" t="s">
        <v>39</v>
      </c>
      <c r="G90" s="2" t="s">
        <v>40</v>
      </c>
      <c r="H90" s="2" t="s">
        <v>41</v>
      </c>
      <c r="I90" s="2" t="s">
        <v>42</v>
      </c>
      <c r="J90" s="24" t="s">
        <v>119</v>
      </c>
      <c r="K90" s="2" t="s">
        <v>120</v>
      </c>
      <c r="L90" s="2" t="s">
        <v>121</v>
      </c>
      <c r="M90" s="2" t="s">
        <v>43</v>
      </c>
      <c r="N90" s="2" t="s">
        <v>44</v>
      </c>
      <c r="O90" s="2" t="s">
        <v>45</v>
      </c>
      <c r="P90" s="2" t="s">
        <v>46</v>
      </c>
      <c r="Q90" s="2" t="s">
        <v>47</v>
      </c>
      <c r="R90" s="2" t="s">
        <v>122</v>
      </c>
      <c r="S90" s="2" t="s">
        <v>123</v>
      </c>
      <c r="T90" s="2" t="s">
        <v>124</v>
      </c>
      <c r="U90" s="2" t="s">
        <v>48</v>
      </c>
      <c r="V90" s="2" t="s">
        <v>49</v>
      </c>
      <c r="W90" s="6" t="s">
        <v>50</v>
      </c>
      <c r="X90" s="3" t="s">
        <v>51</v>
      </c>
      <c r="Y90" s="3" t="s">
        <v>52</v>
      </c>
      <c r="Z90" s="2" t="s">
        <v>53</v>
      </c>
      <c r="AA90" s="2" t="s">
        <v>54</v>
      </c>
      <c r="AB90" s="2" t="s">
        <v>55</v>
      </c>
      <c r="AC90" s="3" t="s">
        <v>56</v>
      </c>
      <c r="AD90" s="3" t="s">
        <v>125</v>
      </c>
      <c r="AE90" s="2" t="s">
        <v>57</v>
      </c>
      <c r="AF90" s="2" t="s">
        <v>58</v>
      </c>
      <c r="AG90" s="2" t="s">
        <v>59</v>
      </c>
      <c r="AH90" s="2" t="s">
        <v>60</v>
      </c>
      <c r="AI90" s="2" t="s">
        <v>61</v>
      </c>
    </row>
    <row r="91" spans="1:40" x14ac:dyDescent="0.25">
      <c r="B91" t="s">
        <v>12</v>
      </c>
      <c r="D91" s="1">
        <v>19</v>
      </c>
      <c r="N91">
        <v>5</v>
      </c>
      <c r="AA91">
        <v>4</v>
      </c>
      <c r="AF91">
        <v>4</v>
      </c>
      <c r="AJ91">
        <f t="shared" si="1"/>
        <v>13</v>
      </c>
    </row>
    <row r="92" spans="1:40" x14ac:dyDescent="0.25">
      <c r="B92" t="s">
        <v>13</v>
      </c>
      <c r="D92" s="1">
        <v>18</v>
      </c>
      <c r="I92">
        <v>5</v>
      </c>
      <c r="M92">
        <v>5</v>
      </c>
      <c r="AJ92">
        <f t="shared" ref="AJ92:AJ155" si="9">SUM(E92:AI92)</f>
        <v>10</v>
      </c>
    </row>
    <row r="93" spans="1:40" x14ac:dyDescent="0.25">
      <c r="B93" t="s">
        <v>79</v>
      </c>
      <c r="D93" s="1">
        <v>19</v>
      </c>
      <c r="AE93">
        <v>4</v>
      </c>
      <c r="AJ93">
        <f t="shared" si="9"/>
        <v>4</v>
      </c>
    </row>
    <row r="94" spans="1:40" x14ac:dyDescent="0.25">
      <c r="B94" t="s">
        <v>14</v>
      </c>
      <c r="D94" s="1">
        <v>18</v>
      </c>
      <c r="AH94">
        <v>4</v>
      </c>
      <c r="AJ94">
        <f t="shared" si="9"/>
        <v>4</v>
      </c>
    </row>
    <row r="95" spans="1:40" x14ac:dyDescent="0.25">
      <c r="B95" t="s">
        <v>167</v>
      </c>
      <c r="D95" s="1">
        <v>18</v>
      </c>
      <c r="W95">
        <v>4</v>
      </c>
      <c r="AJ95">
        <f t="shared" si="9"/>
        <v>4</v>
      </c>
    </row>
    <row r="96" spans="1:40" x14ac:dyDescent="0.25">
      <c r="B96" t="s">
        <v>15</v>
      </c>
      <c r="D96" s="1">
        <v>18</v>
      </c>
      <c r="H96">
        <v>5</v>
      </c>
      <c r="K96">
        <v>5</v>
      </c>
      <c r="AJ96">
        <f t="shared" si="9"/>
        <v>10</v>
      </c>
    </row>
    <row r="97" spans="1:36" x14ac:dyDescent="0.25">
      <c r="B97" t="s">
        <v>16</v>
      </c>
      <c r="D97" s="1">
        <v>18</v>
      </c>
      <c r="Y97">
        <v>4</v>
      </c>
      <c r="AI97">
        <v>4</v>
      </c>
      <c r="AJ97">
        <f t="shared" si="9"/>
        <v>8</v>
      </c>
    </row>
    <row r="98" spans="1:36" x14ac:dyDescent="0.25">
      <c r="B98" t="s">
        <v>17</v>
      </c>
      <c r="D98" s="1">
        <v>19</v>
      </c>
      <c r="AJ98">
        <f t="shared" si="9"/>
        <v>0</v>
      </c>
    </row>
    <row r="99" spans="1:36" x14ac:dyDescent="0.25">
      <c r="B99" t="s">
        <v>18</v>
      </c>
      <c r="D99" s="1">
        <v>19</v>
      </c>
      <c r="V99">
        <v>4</v>
      </c>
      <c r="AJ99">
        <f t="shared" si="9"/>
        <v>4</v>
      </c>
    </row>
    <row r="100" spans="1:36" x14ac:dyDescent="0.25">
      <c r="B100" t="s">
        <v>20</v>
      </c>
      <c r="D100" s="1">
        <v>18</v>
      </c>
      <c r="J100">
        <v>6</v>
      </c>
      <c r="O100">
        <v>5</v>
      </c>
      <c r="AG100">
        <v>4</v>
      </c>
      <c r="AJ100">
        <f t="shared" si="9"/>
        <v>15</v>
      </c>
    </row>
    <row r="101" spans="1:36" x14ac:dyDescent="0.25">
      <c r="B101" t="s">
        <v>21</v>
      </c>
      <c r="D101" s="1">
        <v>18</v>
      </c>
      <c r="AJ101">
        <f t="shared" si="9"/>
        <v>0</v>
      </c>
    </row>
    <row r="102" spans="1:36" x14ac:dyDescent="0.25">
      <c r="B102" t="s">
        <v>19</v>
      </c>
      <c r="D102" s="1">
        <v>18</v>
      </c>
      <c r="L102">
        <v>5</v>
      </c>
      <c r="T102">
        <v>5</v>
      </c>
      <c r="AJ102">
        <f t="shared" si="9"/>
        <v>10</v>
      </c>
    </row>
    <row r="103" spans="1:36" x14ac:dyDescent="0.25">
      <c r="B103" t="s">
        <v>168</v>
      </c>
      <c r="D103" s="1">
        <v>18</v>
      </c>
      <c r="Z103">
        <v>4</v>
      </c>
      <c r="AJ103">
        <f t="shared" si="9"/>
        <v>4</v>
      </c>
    </row>
    <row r="104" spans="1:36" x14ac:dyDescent="0.25">
      <c r="B104" t="s">
        <v>169</v>
      </c>
      <c r="D104" s="1">
        <v>18</v>
      </c>
      <c r="AB104">
        <v>4</v>
      </c>
      <c r="AJ104">
        <f t="shared" si="9"/>
        <v>4</v>
      </c>
    </row>
    <row r="105" spans="1:36" x14ac:dyDescent="0.25">
      <c r="B105" t="s">
        <v>170</v>
      </c>
      <c r="D105" s="1">
        <v>19</v>
      </c>
      <c r="AJ105">
        <f t="shared" si="9"/>
        <v>0</v>
      </c>
    </row>
    <row r="106" spans="1:36" x14ac:dyDescent="0.25">
      <c r="B106" s="89" t="s">
        <v>208</v>
      </c>
      <c r="C106" s="89"/>
      <c r="D106" s="1">
        <v>18</v>
      </c>
      <c r="E106">
        <v>5</v>
      </c>
      <c r="U106">
        <v>4</v>
      </c>
      <c r="AJ106">
        <f t="shared" si="9"/>
        <v>9</v>
      </c>
    </row>
    <row r="107" spans="1:36" x14ac:dyDescent="0.25">
      <c r="B107" s="89" t="s">
        <v>205</v>
      </c>
      <c r="C107" s="89"/>
      <c r="D107" s="1">
        <v>19</v>
      </c>
      <c r="AJ107">
        <f t="shared" si="9"/>
        <v>0</v>
      </c>
    </row>
    <row r="108" spans="1:36" x14ac:dyDescent="0.25">
      <c r="B108" t="s">
        <v>171</v>
      </c>
      <c r="D108" s="1">
        <v>18</v>
      </c>
      <c r="AC108">
        <v>4</v>
      </c>
      <c r="AJ108">
        <f t="shared" si="9"/>
        <v>4</v>
      </c>
    </row>
    <row r="109" spans="1:36" x14ac:dyDescent="0.25">
      <c r="A109" t="s">
        <v>159</v>
      </c>
      <c r="B109" s="31"/>
      <c r="D109" s="1">
        <v>3</v>
      </c>
      <c r="AJ109">
        <f t="shared" si="9"/>
        <v>0</v>
      </c>
    </row>
    <row r="110" spans="1:36" x14ac:dyDescent="0.25">
      <c r="D110" s="1"/>
      <c r="AJ110">
        <f t="shared" si="9"/>
        <v>0</v>
      </c>
    </row>
    <row r="111" spans="1:36" ht="15.75" customHeight="1" x14ac:dyDescent="0.25">
      <c r="A111" s="4" t="s">
        <v>166</v>
      </c>
      <c r="B111" s="4" t="s">
        <v>71</v>
      </c>
      <c r="C111" s="5"/>
      <c r="D111" s="7"/>
      <c r="E111" s="2" t="s">
        <v>38</v>
      </c>
      <c r="F111" s="2" t="s">
        <v>39</v>
      </c>
      <c r="G111" s="2" t="s">
        <v>40</v>
      </c>
      <c r="H111" s="2" t="s">
        <v>41</v>
      </c>
      <c r="I111" s="2" t="s">
        <v>42</v>
      </c>
      <c r="J111" s="24" t="s">
        <v>119</v>
      </c>
      <c r="K111" s="2" t="s">
        <v>120</v>
      </c>
      <c r="L111" s="2" t="s">
        <v>121</v>
      </c>
      <c r="M111" s="2" t="s">
        <v>43</v>
      </c>
      <c r="N111" s="2" t="s">
        <v>44</v>
      </c>
      <c r="O111" s="2" t="s">
        <v>45</v>
      </c>
      <c r="P111" s="2" t="s">
        <v>46</v>
      </c>
      <c r="Q111" s="2" t="s">
        <v>47</v>
      </c>
      <c r="R111" s="2" t="s">
        <v>122</v>
      </c>
      <c r="S111" s="2" t="s">
        <v>123</v>
      </c>
      <c r="T111" s="2" t="s">
        <v>124</v>
      </c>
      <c r="U111" s="2" t="s">
        <v>48</v>
      </c>
      <c r="V111" s="2" t="s">
        <v>49</v>
      </c>
      <c r="W111" s="6" t="s">
        <v>50</v>
      </c>
      <c r="X111" s="3" t="s">
        <v>51</v>
      </c>
      <c r="Y111" s="3" t="s">
        <v>52</v>
      </c>
      <c r="Z111" s="2" t="s">
        <v>53</v>
      </c>
      <c r="AA111" s="2" t="s">
        <v>54</v>
      </c>
      <c r="AB111" s="2" t="s">
        <v>55</v>
      </c>
      <c r="AC111" s="3" t="s">
        <v>56</v>
      </c>
      <c r="AD111" s="3" t="s">
        <v>125</v>
      </c>
      <c r="AE111" s="2" t="s">
        <v>57</v>
      </c>
      <c r="AF111" s="2" t="s">
        <v>58</v>
      </c>
      <c r="AG111" s="2" t="s">
        <v>59</v>
      </c>
      <c r="AH111" s="2" t="s">
        <v>60</v>
      </c>
      <c r="AI111" s="2" t="s">
        <v>61</v>
      </c>
    </row>
    <row r="112" spans="1:36" x14ac:dyDescent="0.25">
      <c r="B112" t="s">
        <v>12</v>
      </c>
      <c r="D112" s="1">
        <v>19</v>
      </c>
      <c r="AA112">
        <v>3</v>
      </c>
      <c r="AJ112">
        <f t="shared" si="9"/>
        <v>3</v>
      </c>
    </row>
    <row r="113" spans="2:36" x14ac:dyDescent="0.25">
      <c r="B113" t="s">
        <v>13</v>
      </c>
      <c r="D113" s="1">
        <v>18</v>
      </c>
      <c r="E113">
        <v>4</v>
      </c>
      <c r="AJ113">
        <f t="shared" si="9"/>
        <v>4</v>
      </c>
    </row>
    <row r="114" spans="2:36" x14ac:dyDescent="0.25">
      <c r="B114" t="s">
        <v>79</v>
      </c>
      <c r="D114" s="1">
        <v>19</v>
      </c>
      <c r="O114">
        <v>4</v>
      </c>
      <c r="AJ114">
        <f t="shared" si="9"/>
        <v>4</v>
      </c>
    </row>
    <row r="115" spans="2:36" x14ac:dyDescent="0.25">
      <c r="B115" t="s">
        <v>14</v>
      </c>
      <c r="D115" s="1">
        <v>18</v>
      </c>
      <c r="H115">
        <v>4</v>
      </c>
      <c r="P115">
        <v>4</v>
      </c>
      <c r="AH115">
        <v>3</v>
      </c>
      <c r="AJ115">
        <f t="shared" si="9"/>
        <v>11</v>
      </c>
    </row>
    <row r="116" spans="2:36" x14ac:dyDescent="0.25">
      <c r="B116" t="s">
        <v>167</v>
      </c>
      <c r="D116" s="1">
        <v>18</v>
      </c>
      <c r="F116">
        <v>4</v>
      </c>
      <c r="R116">
        <v>4</v>
      </c>
      <c r="W116">
        <v>3</v>
      </c>
      <c r="AJ116">
        <f t="shared" si="9"/>
        <v>11</v>
      </c>
    </row>
    <row r="117" spans="2:36" x14ac:dyDescent="0.25">
      <c r="B117" t="s">
        <v>15</v>
      </c>
      <c r="D117" s="1">
        <v>18</v>
      </c>
      <c r="AJ117">
        <f t="shared" si="9"/>
        <v>0</v>
      </c>
    </row>
    <row r="118" spans="2:36" x14ac:dyDescent="0.25">
      <c r="B118" t="s">
        <v>16</v>
      </c>
      <c r="D118" s="1">
        <v>18</v>
      </c>
      <c r="AI118">
        <v>3</v>
      </c>
      <c r="AJ118">
        <f t="shared" si="9"/>
        <v>3</v>
      </c>
    </row>
    <row r="119" spans="2:36" x14ac:dyDescent="0.25">
      <c r="B119" t="s">
        <v>17</v>
      </c>
      <c r="D119" s="1">
        <v>19</v>
      </c>
      <c r="Q119">
        <v>4</v>
      </c>
      <c r="Y119">
        <v>3</v>
      </c>
      <c r="AD119">
        <v>3</v>
      </c>
      <c r="AJ119">
        <f t="shared" si="9"/>
        <v>10</v>
      </c>
    </row>
    <row r="120" spans="2:36" x14ac:dyDescent="0.25">
      <c r="B120" t="s">
        <v>18</v>
      </c>
      <c r="D120" s="1">
        <v>19</v>
      </c>
      <c r="N120">
        <v>4</v>
      </c>
      <c r="V120">
        <v>3</v>
      </c>
      <c r="AF120">
        <v>3</v>
      </c>
      <c r="AJ120">
        <f t="shared" si="9"/>
        <v>10</v>
      </c>
    </row>
    <row r="121" spans="2:36" x14ac:dyDescent="0.25">
      <c r="B121" t="s">
        <v>20</v>
      </c>
      <c r="D121" s="1">
        <v>18</v>
      </c>
      <c r="AG121">
        <v>3</v>
      </c>
      <c r="AJ121">
        <f t="shared" si="9"/>
        <v>3</v>
      </c>
    </row>
    <row r="122" spans="2:36" x14ac:dyDescent="0.25">
      <c r="B122" t="s">
        <v>21</v>
      </c>
      <c r="D122" s="1">
        <v>18</v>
      </c>
      <c r="K122">
        <v>4</v>
      </c>
      <c r="L122">
        <v>4</v>
      </c>
      <c r="AJ122">
        <f t="shared" si="9"/>
        <v>8</v>
      </c>
    </row>
    <row r="123" spans="2:36" x14ac:dyDescent="0.25">
      <c r="B123" t="s">
        <v>19</v>
      </c>
      <c r="D123" s="1">
        <v>18</v>
      </c>
      <c r="AJ123">
        <f t="shared" si="9"/>
        <v>0</v>
      </c>
    </row>
    <row r="124" spans="2:36" x14ac:dyDescent="0.25">
      <c r="B124" t="s">
        <v>168</v>
      </c>
      <c r="D124" s="1">
        <v>18</v>
      </c>
      <c r="J124">
        <v>5</v>
      </c>
      <c r="S124">
        <v>4</v>
      </c>
      <c r="Z124">
        <v>3</v>
      </c>
      <c r="AJ124">
        <f t="shared" si="9"/>
        <v>12</v>
      </c>
    </row>
    <row r="125" spans="2:36" x14ac:dyDescent="0.25">
      <c r="B125" t="s">
        <v>169</v>
      </c>
      <c r="D125" s="1">
        <v>18</v>
      </c>
      <c r="AB125">
        <v>3</v>
      </c>
      <c r="AC125">
        <v>3</v>
      </c>
      <c r="AJ125">
        <f t="shared" si="9"/>
        <v>6</v>
      </c>
    </row>
    <row r="126" spans="2:36" x14ac:dyDescent="0.25">
      <c r="B126" t="s">
        <v>170</v>
      </c>
      <c r="D126" s="1">
        <v>19</v>
      </c>
      <c r="M126">
        <v>4</v>
      </c>
      <c r="T126">
        <v>4</v>
      </c>
      <c r="AJ126">
        <f t="shared" si="9"/>
        <v>8</v>
      </c>
    </row>
    <row r="127" spans="2:36" x14ac:dyDescent="0.25">
      <c r="B127" s="89" t="s">
        <v>208</v>
      </c>
      <c r="C127" s="89"/>
      <c r="D127" s="1">
        <v>18</v>
      </c>
      <c r="U127">
        <v>3</v>
      </c>
      <c r="AE127">
        <v>3</v>
      </c>
      <c r="AJ127">
        <f t="shared" si="9"/>
        <v>6</v>
      </c>
    </row>
    <row r="128" spans="2:36" x14ac:dyDescent="0.25">
      <c r="B128" s="89" t="s">
        <v>205</v>
      </c>
      <c r="C128" s="89"/>
      <c r="D128" s="1">
        <v>19</v>
      </c>
      <c r="I128">
        <v>4</v>
      </c>
      <c r="AJ128">
        <f t="shared" si="9"/>
        <v>4</v>
      </c>
    </row>
    <row r="129" spans="1:36" x14ac:dyDescent="0.25">
      <c r="B129" t="s">
        <v>171</v>
      </c>
      <c r="D129" s="1">
        <v>18</v>
      </c>
      <c r="G129">
        <v>4</v>
      </c>
      <c r="X129">
        <v>3</v>
      </c>
      <c r="AJ129">
        <f t="shared" si="9"/>
        <v>7</v>
      </c>
    </row>
    <row r="130" spans="1:36" x14ac:dyDescent="0.25">
      <c r="A130" t="s">
        <v>159</v>
      </c>
      <c r="B130" s="31"/>
      <c r="D130" s="1">
        <v>3</v>
      </c>
      <c r="AJ130">
        <f t="shared" si="9"/>
        <v>0</v>
      </c>
    </row>
    <row r="131" spans="1:36" x14ac:dyDescent="0.25">
      <c r="D131" s="1"/>
      <c r="AJ131">
        <f t="shared" si="9"/>
        <v>0</v>
      </c>
    </row>
    <row r="132" spans="1:36" ht="15.75" customHeight="1" x14ac:dyDescent="0.25">
      <c r="A132" s="4" t="s">
        <v>166</v>
      </c>
      <c r="B132" s="4" t="s">
        <v>72</v>
      </c>
      <c r="C132" s="5"/>
      <c r="D132" s="7"/>
      <c r="E132" s="2" t="s">
        <v>38</v>
      </c>
      <c r="F132" s="2" t="s">
        <v>39</v>
      </c>
      <c r="G132" s="2" t="s">
        <v>40</v>
      </c>
      <c r="H132" s="2" t="s">
        <v>41</v>
      </c>
      <c r="I132" s="2" t="s">
        <v>42</v>
      </c>
      <c r="J132" s="24" t="s">
        <v>119</v>
      </c>
      <c r="K132" s="2" t="s">
        <v>120</v>
      </c>
      <c r="L132" s="2" t="s">
        <v>121</v>
      </c>
      <c r="M132" s="2" t="s">
        <v>43</v>
      </c>
      <c r="N132" s="2" t="s">
        <v>44</v>
      </c>
      <c r="O132" s="2" t="s">
        <v>45</v>
      </c>
      <c r="P132" s="2" t="s">
        <v>46</v>
      </c>
      <c r="Q132" s="2" t="s">
        <v>47</v>
      </c>
      <c r="R132" s="2" t="s">
        <v>122</v>
      </c>
      <c r="S132" s="2" t="s">
        <v>123</v>
      </c>
      <c r="T132" s="2" t="s">
        <v>124</v>
      </c>
      <c r="U132" s="2" t="s">
        <v>48</v>
      </c>
      <c r="V132" s="2" t="s">
        <v>49</v>
      </c>
      <c r="W132" s="6" t="s">
        <v>50</v>
      </c>
      <c r="X132" s="3" t="s">
        <v>51</v>
      </c>
      <c r="Y132" s="3" t="s">
        <v>52</v>
      </c>
      <c r="Z132" s="2" t="s">
        <v>53</v>
      </c>
      <c r="AA132" s="2" t="s">
        <v>54</v>
      </c>
      <c r="AB132" s="2" t="s">
        <v>55</v>
      </c>
      <c r="AC132" s="3" t="s">
        <v>56</v>
      </c>
      <c r="AD132" s="3" t="s">
        <v>125</v>
      </c>
      <c r="AE132" s="2" t="s">
        <v>57</v>
      </c>
      <c r="AF132" s="2" t="s">
        <v>58</v>
      </c>
      <c r="AG132" s="2" t="s">
        <v>59</v>
      </c>
      <c r="AH132" s="2" t="s">
        <v>60</v>
      </c>
      <c r="AI132" s="2" t="s">
        <v>61</v>
      </c>
    </row>
    <row r="133" spans="1:36" x14ac:dyDescent="0.25">
      <c r="B133" t="s">
        <v>12</v>
      </c>
      <c r="D133" s="1">
        <v>19</v>
      </c>
      <c r="N133">
        <v>3</v>
      </c>
      <c r="AJ133">
        <f t="shared" si="9"/>
        <v>3</v>
      </c>
    </row>
    <row r="134" spans="1:36" x14ac:dyDescent="0.25">
      <c r="B134" t="s">
        <v>13</v>
      </c>
      <c r="D134" s="1">
        <v>18</v>
      </c>
      <c r="AJ134">
        <f t="shared" si="9"/>
        <v>0</v>
      </c>
    </row>
    <row r="135" spans="1:36" x14ac:dyDescent="0.25">
      <c r="B135" t="s">
        <v>79</v>
      </c>
      <c r="D135" s="1">
        <v>19</v>
      </c>
      <c r="O135">
        <v>3</v>
      </c>
      <c r="AJ135">
        <f t="shared" si="9"/>
        <v>3</v>
      </c>
    </row>
    <row r="136" spans="1:36" x14ac:dyDescent="0.25">
      <c r="B136" t="s">
        <v>14</v>
      </c>
      <c r="D136" s="1">
        <v>18</v>
      </c>
      <c r="K136">
        <v>3</v>
      </c>
      <c r="AJ136">
        <f t="shared" si="9"/>
        <v>3</v>
      </c>
    </row>
    <row r="137" spans="1:36" x14ac:dyDescent="0.25">
      <c r="B137" t="s">
        <v>167</v>
      </c>
      <c r="D137" s="1">
        <v>18</v>
      </c>
      <c r="R137">
        <v>3</v>
      </c>
      <c r="AJ137">
        <f t="shared" si="9"/>
        <v>3</v>
      </c>
    </row>
    <row r="138" spans="1:36" x14ac:dyDescent="0.25">
      <c r="B138" t="s">
        <v>15</v>
      </c>
      <c r="D138" s="1">
        <v>18</v>
      </c>
      <c r="AJ138">
        <f t="shared" si="9"/>
        <v>0</v>
      </c>
    </row>
    <row r="139" spans="1:36" x14ac:dyDescent="0.25">
      <c r="B139" t="s">
        <v>16</v>
      </c>
      <c r="D139" s="1">
        <v>18</v>
      </c>
      <c r="S139">
        <v>3</v>
      </c>
      <c r="AJ139">
        <f t="shared" si="9"/>
        <v>3</v>
      </c>
    </row>
    <row r="140" spans="1:36" x14ac:dyDescent="0.25">
      <c r="B140" t="s">
        <v>17</v>
      </c>
      <c r="D140" s="1">
        <v>19</v>
      </c>
      <c r="T140">
        <v>3</v>
      </c>
      <c r="AJ140">
        <f t="shared" si="9"/>
        <v>3</v>
      </c>
    </row>
    <row r="141" spans="1:36" x14ac:dyDescent="0.25">
      <c r="B141" t="s">
        <v>18</v>
      </c>
      <c r="D141" s="1">
        <v>19</v>
      </c>
      <c r="AJ141">
        <f t="shared" si="9"/>
        <v>0</v>
      </c>
    </row>
    <row r="142" spans="1:36" x14ac:dyDescent="0.25">
      <c r="B142" t="s">
        <v>20</v>
      </c>
      <c r="D142" s="1">
        <v>18</v>
      </c>
      <c r="AJ142">
        <f t="shared" si="9"/>
        <v>0</v>
      </c>
    </row>
    <row r="143" spans="1:36" x14ac:dyDescent="0.25">
      <c r="B143" t="s">
        <v>21</v>
      </c>
      <c r="D143" s="1">
        <v>18</v>
      </c>
      <c r="H143">
        <v>3</v>
      </c>
      <c r="M143">
        <v>3</v>
      </c>
      <c r="AJ143">
        <f t="shared" si="9"/>
        <v>6</v>
      </c>
    </row>
    <row r="144" spans="1:36" x14ac:dyDescent="0.25">
      <c r="B144" t="s">
        <v>19</v>
      </c>
      <c r="D144" s="1">
        <v>18</v>
      </c>
      <c r="AJ144">
        <f t="shared" si="9"/>
        <v>0</v>
      </c>
    </row>
    <row r="145" spans="1:37" x14ac:dyDescent="0.25">
      <c r="B145" t="s">
        <v>168</v>
      </c>
      <c r="D145" s="1">
        <v>18</v>
      </c>
      <c r="J145">
        <v>3</v>
      </c>
      <c r="AJ145">
        <f t="shared" si="9"/>
        <v>3</v>
      </c>
    </row>
    <row r="146" spans="1:37" x14ac:dyDescent="0.25">
      <c r="B146" t="s">
        <v>169</v>
      </c>
      <c r="D146" s="1">
        <v>18</v>
      </c>
      <c r="AJ146">
        <f t="shared" si="9"/>
        <v>0</v>
      </c>
    </row>
    <row r="147" spans="1:37" x14ac:dyDescent="0.25">
      <c r="B147" t="s">
        <v>170</v>
      </c>
      <c r="D147" s="1">
        <v>19</v>
      </c>
      <c r="Q147">
        <v>3</v>
      </c>
      <c r="AJ147">
        <f t="shared" si="9"/>
        <v>3</v>
      </c>
    </row>
    <row r="148" spans="1:37" x14ac:dyDescent="0.25">
      <c r="B148" s="89" t="s">
        <v>208</v>
      </c>
      <c r="C148" s="89"/>
      <c r="D148" s="1">
        <v>18</v>
      </c>
      <c r="E148">
        <v>3</v>
      </c>
      <c r="AJ148">
        <f t="shared" si="9"/>
        <v>3</v>
      </c>
    </row>
    <row r="149" spans="1:37" x14ac:dyDescent="0.25">
      <c r="B149" s="89" t="s">
        <v>205</v>
      </c>
      <c r="C149" s="89"/>
      <c r="D149" s="1">
        <v>19</v>
      </c>
      <c r="I149">
        <v>3</v>
      </c>
      <c r="AJ149">
        <f t="shared" si="9"/>
        <v>3</v>
      </c>
    </row>
    <row r="150" spans="1:37" x14ac:dyDescent="0.25">
      <c r="B150" t="s">
        <v>171</v>
      </c>
      <c r="D150" s="1">
        <v>18</v>
      </c>
      <c r="G150">
        <v>3</v>
      </c>
      <c r="AJ150">
        <f t="shared" si="9"/>
        <v>3</v>
      </c>
    </row>
    <row r="151" spans="1:37" x14ac:dyDescent="0.25">
      <c r="A151" t="s">
        <v>159</v>
      </c>
      <c r="B151" s="31" t="s">
        <v>218</v>
      </c>
      <c r="D151" s="1">
        <v>3</v>
      </c>
      <c r="AJ151">
        <f t="shared" si="9"/>
        <v>0</v>
      </c>
    </row>
    <row r="152" spans="1:37" x14ac:dyDescent="0.25">
      <c r="D152" s="1"/>
      <c r="AJ152">
        <f t="shared" si="9"/>
        <v>0</v>
      </c>
    </row>
    <row r="153" spans="1:37" x14ac:dyDescent="0.25">
      <c r="A153" s="26" t="s">
        <v>148</v>
      </c>
      <c r="B153" s="26" t="s">
        <v>22</v>
      </c>
      <c r="C153" s="27"/>
      <c r="D153" s="28"/>
      <c r="E153" s="2" t="s">
        <v>38</v>
      </c>
      <c r="F153" s="2" t="s">
        <v>39</v>
      </c>
      <c r="G153" s="2" t="s">
        <v>40</v>
      </c>
      <c r="H153" s="2" t="s">
        <v>41</v>
      </c>
      <c r="I153" s="2" t="s">
        <v>42</v>
      </c>
      <c r="J153" s="24" t="s">
        <v>119</v>
      </c>
      <c r="K153" s="2" t="s">
        <v>120</v>
      </c>
      <c r="L153" s="2" t="s">
        <v>121</v>
      </c>
      <c r="M153" s="2" t="s">
        <v>43</v>
      </c>
      <c r="N153" s="2" t="s">
        <v>44</v>
      </c>
      <c r="O153" s="2" t="s">
        <v>45</v>
      </c>
      <c r="P153" s="2" t="s">
        <v>46</v>
      </c>
      <c r="Q153" s="2" t="s">
        <v>47</v>
      </c>
      <c r="R153" s="2" t="s">
        <v>122</v>
      </c>
      <c r="S153" s="2" t="s">
        <v>123</v>
      </c>
      <c r="T153" s="2" t="s">
        <v>124</v>
      </c>
      <c r="U153" s="2" t="s">
        <v>48</v>
      </c>
      <c r="V153" s="2" t="s">
        <v>49</v>
      </c>
      <c r="W153" s="6" t="s">
        <v>50</v>
      </c>
      <c r="X153" s="3" t="s">
        <v>51</v>
      </c>
      <c r="Y153" s="3" t="s">
        <v>52</v>
      </c>
      <c r="Z153" s="2" t="s">
        <v>53</v>
      </c>
      <c r="AA153" s="2" t="s">
        <v>54</v>
      </c>
      <c r="AB153" s="2" t="s">
        <v>55</v>
      </c>
      <c r="AC153" s="3" t="s">
        <v>56</v>
      </c>
      <c r="AD153" s="3" t="s">
        <v>125</v>
      </c>
      <c r="AE153" s="2" t="s">
        <v>57</v>
      </c>
      <c r="AF153" s="2" t="s">
        <v>58</v>
      </c>
      <c r="AG153" s="2" t="s">
        <v>59</v>
      </c>
      <c r="AH153" s="2" t="s">
        <v>60</v>
      </c>
      <c r="AI153" s="2" t="s">
        <v>61</v>
      </c>
    </row>
    <row r="154" spans="1:37" x14ac:dyDescent="0.25">
      <c r="A154" s="25"/>
      <c r="B154" s="25" t="s">
        <v>23</v>
      </c>
      <c r="C154" s="25"/>
      <c r="D154" s="29">
        <v>18</v>
      </c>
      <c r="E154">
        <v>2</v>
      </c>
      <c r="M154">
        <v>2</v>
      </c>
      <c r="Q154">
        <v>2</v>
      </c>
      <c r="R154">
        <v>2</v>
      </c>
      <c r="U154">
        <v>2</v>
      </c>
      <c r="Z154">
        <v>2</v>
      </c>
      <c r="AC154">
        <v>2</v>
      </c>
      <c r="AE154">
        <v>2</v>
      </c>
      <c r="AH154">
        <v>2</v>
      </c>
      <c r="AJ154">
        <f t="shared" si="9"/>
        <v>18</v>
      </c>
    </row>
    <row r="155" spans="1:37" x14ac:dyDescent="0.25">
      <c r="A155" s="25"/>
      <c r="B155" s="25" t="s">
        <v>24</v>
      </c>
      <c r="C155" s="25"/>
      <c r="D155" s="29">
        <v>18</v>
      </c>
      <c r="F155">
        <v>2</v>
      </c>
      <c r="J155">
        <v>3</v>
      </c>
      <c r="N155">
        <v>2</v>
      </c>
      <c r="V155">
        <v>2</v>
      </c>
      <c r="Y155">
        <v>2</v>
      </c>
      <c r="AA155">
        <v>2</v>
      </c>
      <c r="AD155">
        <v>2</v>
      </c>
      <c r="AF155">
        <v>2</v>
      </c>
      <c r="AI155">
        <v>2</v>
      </c>
      <c r="AJ155">
        <f t="shared" si="9"/>
        <v>19</v>
      </c>
      <c r="AK155" t="s">
        <v>189</v>
      </c>
    </row>
    <row r="156" spans="1:37" x14ac:dyDescent="0.25">
      <c r="A156" s="25"/>
      <c r="B156" s="25" t="s">
        <v>25</v>
      </c>
      <c r="C156" s="25"/>
      <c r="D156" s="29">
        <v>18</v>
      </c>
      <c r="H156">
        <v>2</v>
      </c>
      <c r="O156">
        <v>2</v>
      </c>
      <c r="P156">
        <v>2</v>
      </c>
      <c r="S156">
        <v>2</v>
      </c>
      <c r="T156">
        <v>2</v>
      </c>
      <c r="W156">
        <v>2</v>
      </c>
      <c r="X156">
        <v>2</v>
      </c>
      <c r="AB156">
        <v>2</v>
      </c>
      <c r="AG156">
        <v>2</v>
      </c>
      <c r="AJ156">
        <f>SUM(E156:AI156)</f>
        <v>18</v>
      </c>
    </row>
    <row r="157" spans="1:37" x14ac:dyDescent="0.25">
      <c r="A157" s="25" t="s">
        <v>150</v>
      </c>
      <c r="B157" s="25" t="s">
        <v>149</v>
      </c>
      <c r="C157" s="25"/>
      <c r="D157" s="29" t="s">
        <v>188</v>
      </c>
      <c r="G157">
        <v>2</v>
      </c>
      <c r="I157">
        <v>2</v>
      </c>
      <c r="K157">
        <v>2</v>
      </c>
      <c r="L157">
        <v>2</v>
      </c>
      <c r="R157" t="s">
        <v>145</v>
      </c>
      <c r="AJ157">
        <f>SUM(E157:AI157)</f>
        <v>8</v>
      </c>
    </row>
    <row r="158" spans="1:37" x14ac:dyDescent="0.25">
      <c r="D158" s="1"/>
    </row>
    <row r="159" spans="1:37" x14ac:dyDescent="0.25">
      <c r="A159" s="26" t="s">
        <v>151</v>
      </c>
      <c r="B159" s="26" t="s">
        <v>26</v>
      </c>
      <c r="C159" s="27"/>
      <c r="D159" s="28"/>
      <c r="E159" s="2" t="s">
        <v>38</v>
      </c>
      <c r="F159" s="2" t="s">
        <v>39</v>
      </c>
      <c r="G159" s="2" t="s">
        <v>40</v>
      </c>
      <c r="H159" s="2" t="s">
        <v>41</v>
      </c>
      <c r="I159" s="2" t="s">
        <v>42</v>
      </c>
      <c r="J159" s="24" t="s">
        <v>119</v>
      </c>
      <c r="K159" s="2" t="s">
        <v>120</v>
      </c>
      <c r="L159" s="2" t="s">
        <v>121</v>
      </c>
      <c r="M159" s="2" t="s">
        <v>43</v>
      </c>
      <c r="N159" s="2" t="s">
        <v>44</v>
      </c>
      <c r="O159" s="2" t="s">
        <v>45</v>
      </c>
      <c r="P159" s="2" t="s">
        <v>46</v>
      </c>
      <c r="Q159" s="2" t="s">
        <v>47</v>
      </c>
      <c r="R159" s="2" t="s">
        <v>122</v>
      </c>
      <c r="S159" s="2" t="s">
        <v>123</v>
      </c>
      <c r="T159" s="2" t="s">
        <v>124</v>
      </c>
      <c r="U159" s="2" t="s">
        <v>48</v>
      </c>
      <c r="V159" s="2" t="s">
        <v>49</v>
      </c>
      <c r="W159" s="6" t="s">
        <v>50</v>
      </c>
      <c r="X159" s="3" t="s">
        <v>51</v>
      </c>
      <c r="Y159" s="3" t="s">
        <v>52</v>
      </c>
      <c r="Z159" s="2" t="s">
        <v>53</v>
      </c>
      <c r="AA159" s="2" t="s">
        <v>54</v>
      </c>
      <c r="AB159" s="2" t="s">
        <v>55</v>
      </c>
      <c r="AC159" s="3" t="s">
        <v>56</v>
      </c>
      <c r="AD159" s="3" t="s">
        <v>125</v>
      </c>
      <c r="AE159" s="2" t="s">
        <v>57</v>
      </c>
      <c r="AF159" s="2" t="s">
        <v>58</v>
      </c>
      <c r="AG159" s="2" t="s">
        <v>59</v>
      </c>
      <c r="AH159" s="2" t="s">
        <v>60</v>
      </c>
      <c r="AI159" s="2" t="s">
        <v>61</v>
      </c>
    </row>
    <row r="160" spans="1:37" x14ac:dyDescent="0.25">
      <c r="A160" s="25"/>
      <c r="B160" s="25" t="s">
        <v>30</v>
      </c>
      <c r="C160" s="25"/>
      <c r="D160" s="29">
        <v>18</v>
      </c>
      <c r="V160">
        <v>2</v>
      </c>
      <c r="W160">
        <v>2</v>
      </c>
      <c r="X160">
        <v>2</v>
      </c>
      <c r="AA160">
        <v>2</v>
      </c>
      <c r="AB160">
        <v>2</v>
      </c>
      <c r="AC160">
        <v>2</v>
      </c>
      <c r="AF160">
        <v>2</v>
      </c>
      <c r="AG160">
        <v>2</v>
      </c>
      <c r="AH160">
        <v>2</v>
      </c>
      <c r="AJ160">
        <f t="shared" ref="AJ160:AJ163" si="10">SUM(E160:AI160)</f>
        <v>18</v>
      </c>
    </row>
    <row r="161" spans="1:36" x14ac:dyDescent="0.25">
      <c r="A161" s="25"/>
      <c r="B161" s="25" t="s">
        <v>31</v>
      </c>
      <c r="C161" s="25"/>
      <c r="D161" s="29" t="s">
        <v>132</v>
      </c>
      <c r="AJ161">
        <f t="shared" si="10"/>
        <v>0</v>
      </c>
    </row>
    <row r="162" spans="1:36" x14ac:dyDescent="0.25">
      <c r="A162" s="25" t="s">
        <v>159</v>
      </c>
      <c r="B162" s="25" t="s">
        <v>32</v>
      </c>
      <c r="C162" s="25"/>
      <c r="D162" s="29">
        <v>4</v>
      </c>
      <c r="AD162">
        <v>2</v>
      </c>
      <c r="AI162">
        <v>2</v>
      </c>
      <c r="AJ162">
        <f t="shared" si="10"/>
        <v>4</v>
      </c>
    </row>
    <row r="163" spans="1:36" x14ac:dyDescent="0.25">
      <c r="A163" s="25" t="s">
        <v>159</v>
      </c>
      <c r="B163" s="90" t="s">
        <v>337</v>
      </c>
      <c r="C163" s="90"/>
      <c r="D163" s="29">
        <v>9</v>
      </c>
      <c r="J163">
        <v>1</v>
      </c>
      <c r="U163">
        <v>2</v>
      </c>
      <c r="Y163">
        <v>2</v>
      </c>
      <c r="Z163">
        <v>2</v>
      </c>
      <c r="AE163">
        <v>2</v>
      </c>
      <c r="AJ163">
        <f t="shared" si="10"/>
        <v>9</v>
      </c>
    </row>
    <row r="164" spans="1:36" x14ac:dyDescent="0.25">
      <c r="D164" s="1"/>
    </row>
    <row r="165" spans="1:36" x14ac:dyDescent="0.25">
      <c r="A165" s="26" t="s">
        <v>154</v>
      </c>
      <c r="B165" s="26" t="s">
        <v>28</v>
      </c>
      <c r="C165" s="27"/>
      <c r="D165" s="28"/>
      <c r="E165" s="2" t="s">
        <v>38</v>
      </c>
      <c r="F165" s="2" t="s">
        <v>39</v>
      </c>
      <c r="G165" s="2" t="s">
        <v>40</v>
      </c>
      <c r="H165" s="2" t="s">
        <v>41</v>
      </c>
      <c r="I165" s="2" t="s">
        <v>42</v>
      </c>
      <c r="J165" s="24" t="s">
        <v>119</v>
      </c>
      <c r="K165" s="2" t="s">
        <v>120</v>
      </c>
      <c r="L165" s="2" t="s">
        <v>121</v>
      </c>
      <c r="M165" s="2" t="s">
        <v>43</v>
      </c>
      <c r="N165" s="2" t="s">
        <v>44</v>
      </c>
      <c r="O165" s="2" t="s">
        <v>45</v>
      </c>
      <c r="P165" s="2" t="s">
        <v>46</v>
      </c>
      <c r="Q165" s="2" t="s">
        <v>47</v>
      </c>
      <c r="R165" s="2" t="s">
        <v>122</v>
      </c>
      <c r="S165" s="2" t="s">
        <v>123</v>
      </c>
      <c r="T165" s="2" t="s">
        <v>124</v>
      </c>
      <c r="U165" s="2" t="s">
        <v>48</v>
      </c>
      <c r="V165" s="2" t="s">
        <v>49</v>
      </c>
      <c r="W165" s="6" t="s">
        <v>50</v>
      </c>
      <c r="X165" s="3" t="s">
        <v>51</v>
      </c>
      <c r="Y165" s="3" t="s">
        <v>52</v>
      </c>
      <c r="Z165" s="2" t="s">
        <v>53</v>
      </c>
      <c r="AA165" s="2" t="s">
        <v>54</v>
      </c>
      <c r="AB165" s="2" t="s">
        <v>55</v>
      </c>
      <c r="AC165" s="3" t="s">
        <v>56</v>
      </c>
      <c r="AD165" s="3" t="s">
        <v>125</v>
      </c>
      <c r="AE165" s="2" t="s">
        <v>57</v>
      </c>
      <c r="AF165" s="2" t="s">
        <v>58</v>
      </c>
      <c r="AG165" s="2" t="s">
        <v>59</v>
      </c>
      <c r="AH165" s="2" t="s">
        <v>60</v>
      </c>
      <c r="AI165" s="2" t="s">
        <v>61</v>
      </c>
    </row>
    <row r="166" spans="1:36" x14ac:dyDescent="0.25">
      <c r="A166" s="25"/>
      <c r="B166" s="25" t="s">
        <v>29</v>
      </c>
      <c r="C166" s="25"/>
      <c r="D166" s="29" t="s">
        <v>155</v>
      </c>
      <c r="E166">
        <v>2</v>
      </c>
      <c r="M166">
        <v>2</v>
      </c>
      <c r="R166">
        <v>2</v>
      </c>
      <c r="U166">
        <v>2</v>
      </c>
      <c r="Z166">
        <v>2</v>
      </c>
      <c r="AJ166">
        <f t="shared" ref="AJ166" si="11">SUM(E166:AI166)</f>
        <v>10</v>
      </c>
    </row>
    <row r="167" spans="1:36" x14ac:dyDescent="0.25">
      <c r="D167" s="1"/>
    </row>
    <row r="168" spans="1:36" x14ac:dyDescent="0.25">
      <c r="A168" s="26" t="s">
        <v>157</v>
      </c>
      <c r="B168" s="26" t="s">
        <v>33</v>
      </c>
      <c r="C168" s="27"/>
      <c r="D168" s="28"/>
      <c r="E168" s="2" t="s">
        <v>38</v>
      </c>
      <c r="F168" s="2" t="s">
        <v>39</v>
      </c>
      <c r="G168" s="2" t="s">
        <v>40</v>
      </c>
      <c r="H168" s="2" t="s">
        <v>41</v>
      </c>
      <c r="I168" s="2" t="s">
        <v>42</v>
      </c>
      <c r="J168" s="24" t="s">
        <v>119</v>
      </c>
      <c r="K168" s="2" t="s">
        <v>120</v>
      </c>
      <c r="L168" s="2" t="s">
        <v>121</v>
      </c>
      <c r="M168" s="2" t="s">
        <v>43</v>
      </c>
      <c r="N168" s="2" t="s">
        <v>44</v>
      </c>
      <c r="O168" s="2" t="s">
        <v>45</v>
      </c>
      <c r="P168" s="2" t="s">
        <v>46</v>
      </c>
      <c r="Q168" s="2" t="s">
        <v>47</v>
      </c>
      <c r="R168" s="2" t="s">
        <v>122</v>
      </c>
      <c r="S168" s="2" t="s">
        <v>123</v>
      </c>
      <c r="T168" s="2" t="s">
        <v>124</v>
      </c>
      <c r="U168" s="2" t="s">
        <v>48</v>
      </c>
      <c r="V168" s="2" t="s">
        <v>49</v>
      </c>
      <c r="W168" s="6" t="s">
        <v>50</v>
      </c>
      <c r="X168" s="3" t="s">
        <v>51</v>
      </c>
      <c r="Y168" s="3" t="s">
        <v>52</v>
      </c>
      <c r="Z168" s="2" t="s">
        <v>53</v>
      </c>
      <c r="AA168" s="2" t="s">
        <v>54</v>
      </c>
      <c r="AB168" s="2" t="s">
        <v>55</v>
      </c>
      <c r="AC168" s="3" t="s">
        <v>56</v>
      </c>
      <c r="AD168" s="3" t="s">
        <v>125</v>
      </c>
      <c r="AE168" s="2" t="s">
        <v>57</v>
      </c>
      <c r="AF168" s="2" t="s">
        <v>58</v>
      </c>
      <c r="AG168" s="2" t="s">
        <v>59</v>
      </c>
      <c r="AH168" s="2" t="s">
        <v>60</v>
      </c>
      <c r="AI168" s="2" t="s">
        <v>61</v>
      </c>
    </row>
    <row r="169" spans="1:36" x14ac:dyDescent="0.25">
      <c r="A169" s="25"/>
      <c r="B169" s="25" t="s">
        <v>34</v>
      </c>
      <c r="C169" s="25"/>
      <c r="D169" s="29">
        <v>19</v>
      </c>
      <c r="E169">
        <v>3</v>
      </c>
      <c r="J169">
        <v>4</v>
      </c>
      <c r="M169">
        <v>3</v>
      </c>
      <c r="U169">
        <v>3</v>
      </c>
      <c r="Z169">
        <v>3</v>
      </c>
      <c r="AE169">
        <v>3</v>
      </c>
      <c r="AJ169">
        <f t="shared" ref="AJ169:AJ175" si="12">SUM(E169:AI169)</f>
        <v>19</v>
      </c>
    </row>
    <row r="170" spans="1:36" x14ac:dyDescent="0.25">
      <c r="A170" s="25"/>
      <c r="B170" s="25" t="s">
        <v>35</v>
      </c>
      <c r="C170" s="25"/>
      <c r="D170" s="29">
        <v>18</v>
      </c>
      <c r="F170">
        <v>3</v>
      </c>
      <c r="N170">
        <v>3</v>
      </c>
      <c r="V170">
        <v>3</v>
      </c>
      <c r="AA170">
        <v>3</v>
      </c>
      <c r="AF170">
        <v>3</v>
      </c>
      <c r="AI170">
        <v>3</v>
      </c>
      <c r="AJ170">
        <f t="shared" si="12"/>
        <v>18</v>
      </c>
    </row>
    <row r="171" spans="1:36" x14ac:dyDescent="0.25">
      <c r="A171" s="25"/>
      <c r="B171" s="25" t="s">
        <v>36</v>
      </c>
      <c r="C171" s="25"/>
      <c r="D171" s="29">
        <v>18</v>
      </c>
      <c r="G171">
        <v>3</v>
      </c>
      <c r="O171">
        <v>3</v>
      </c>
      <c r="R171">
        <v>3</v>
      </c>
      <c r="W171">
        <v>3</v>
      </c>
      <c r="AB171">
        <v>3</v>
      </c>
      <c r="AG171">
        <v>3</v>
      </c>
      <c r="AJ171">
        <f t="shared" si="12"/>
        <v>18</v>
      </c>
    </row>
    <row r="172" spans="1:36" x14ac:dyDescent="0.25">
      <c r="A172" s="25"/>
      <c r="B172" s="25" t="s">
        <v>37</v>
      </c>
      <c r="C172" s="25"/>
      <c r="D172" s="29">
        <v>12</v>
      </c>
      <c r="H172">
        <v>3</v>
      </c>
      <c r="P172">
        <v>3</v>
      </c>
      <c r="X172">
        <v>3</v>
      </c>
      <c r="AC172">
        <v>3</v>
      </c>
      <c r="AJ172">
        <f t="shared" si="12"/>
        <v>12</v>
      </c>
    </row>
    <row r="173" spans="1:36" x14ac:dyDescent="0.25">
      <c r="A173" s="25"/>
      <c r="B173" s="90" t="s">
        <v>158</v>
      </c>
      <c r="C173" s="90"/>
      <c r="D173" s="29">
        <v>18</v>
      </c>
      <c r="I173">
        <v>3</v>
      </c>
      <c r="K173">
        <v>3</v>
      </c>
      <c r="Q173">
        <v>3</v>
      </c>
      <c r="S173">
        <v>3</v>
      </c>
      <c r="Y173">
        <v>3</v>
      </c>
      <c r="AD173">
        <v>3</v>
      </c>
      <c r="AJ173">
        <f t="shared" si="12"/>
        <v>18</v>
      </c>
    </row>
    <row r="174" spans="1:36" x14ac:dyDescent="0.25">
      <c r="A174" s="25"/>
      <c r="B174" s="25" t="s">
        <v>336</v>
      </c>
      <c r="C174" s="25"/>
      <c r="D174" s="29">
        <v>6</v>
      </c>
      <c r="L174">
        <v>3</v>
      </c>
      <c r="T174">
        <v>3</v>
      </c>
      <c r="AJ174">
        <f t="shared" si="12"/>
        <v>6</v>
      </c>
    </row>
    <row r="175" spans="1:36" x14ac:dyDescent="0.25">
      <c r="A175" s="25" t="s">
        <v>159</v>
      </c>
      <c r="B175" s="31" t="s">
        <v>339</v>
      </c>
      <c r="C175" s="25"/>
      <c r="D175" s="29">
        <v>3</v>
      </c>
      <c r="AH175">
        <v>3</v>
      </c>
      <c r="AJ175">
        <f t="shared" si="12"/>
        <v>3</v>
      </c>
    </row>
    <row r="176" spans="1:36" x14ac:dyDescent="0.25">
      <c r="D176" s="1"/>
    </row>
    <row r="177" spans="1:36" x14ac:dyDescent="0.25">
      <c r="A177" s="26" t="s">
        <v>64</v>
      </c>
      <c r="B177" s="26" t="s">
        <v>65</v>
      </c>
      <c r="C177" s="26"/>
      <c r="D177" s="27"/>
      <c r="E177" s="2" t="s">
        <v>38</v>
      </c>
      <c r="F177" s="2" t="s">
        <v>39</v>
      </c>
      <c r="G177" s="2" t="s">
        <v>40</v>
      </c>
      <c r="H177" s="2" t="s">
        <v>41</v>
      </c>
      <c r="I177" s="2" t="s">
        <v>42</v>
      </c>
      <c r="J177" s="24" t="s">
        <v>119</v>
      </c>
      <c r="K177" s="2" t="s">
        <v>120</v>
      </c>
      <c r="L177" s="2" t="s">
        <v>121</v>
      </c>
      <c r="M177" s="2" t="s">
        <v>43</v>
      </c>
      <c r="N177" s="2" t="s">
        <v>44</v>
      </c>
      <c r="O177" s="2" t="s">
        <v>45</v>
      </c>
      <c r="P177" s="2" t="s">
        <v>46</v>
      </c>
      <c r="Q177" s="2" t="s">
        <v>47</v>
      </c>
      <c r="R177" s="2" t="s">
        <v>122</v>
      </c>
      <c r="S177" s="2" t="s">
        <v>123</v>
      </c>
      <c r="T177" s="2" t="s">
        <v>124</v>
      </c>
      <c r="U177" s="2" t="s">
        <v>48</v>
      </c>
      <c r="V177" s="2" t="s">
        <v>49</v>
      </c>
      <c r="W177" s="6" t="s">
        <v>50</v>
      </c>
      <c r="X177" s="3" t="s">
        <v>51</v>
      </c>
      <c r="Y177" s="3" t="s">
        <v>52</v>
      </c>
      <c r="Z177" s="2" t="s">
        <v>53</v>
      </c>
      <c r="AA177" s="2" t="s">
        <v>54</v>
      </c>
      <c r="AB177" s="2" t="s">
        <v>55</v>
      </c>
      <c r="AC177" s="3" t="s">
        <v>56</v>
      </c>
      <c r="AD177" s="3" t="s">
        <v>125</v>
      </c>
      <c r="AE177" s="2" t="s">
        <v>57</v>
      </c>
      <c r="AF177" s="2" t="s">
        <v>58</v>
      </c>
      <c r="AG177" s="2" t="s">
        <v>59</v>
      </c>
      <c r="AH177" s="2" t="s">
        <v>60</v>
      </c>
      <c r="AI177" s="2" t="s">
        <v>61</v>
      </c>
    </row>
    <row r="178" spans="1:36" x14ac:dyDescent="0.25">
      <c r="A178" s="25"/>
      <c r="B178" s="25" t="s">
        <v>80</v>
      </c>
      <c r="C178" s="25"/>
      <c r="D178" s="29">
        <v>18</v>
      </c>
      <c r="E178">
        <v>1</v>
      </c>
      <c r="G178">
        <v>1</v>
      </c>
      <c r="J178">
        <v>1</v>
      </c>
      <c r="M178">
        <v>1</v>
      </c>
      <c r="O178">
        <v>1</v>
      </c>
      <c r="P178">
        <v>1</v>
      </c>
      <c r="R178">
        <v>1</v>
      </c>
      <c r="U178">
        <v>1</v>
      </c>
      <c r="W178">
        <v>1</v>
      </c>
      <c r="X178">
        <v>1</v>
      </c>
      <c r="Z178">
        <v>1</v>
      </c>
      <c r="AB178">
        <v>1</v>
      </c>
      <c r="AC178">
        <v>1</v>
      </c>
      <c r="AD178">
        <v>1</v>
      </c>
      <c r="AE178">
        <v>1</v>
      </c>
      <c r="AG178">
        <v>1</v>
      </c>
      <c r="AH178">
        <v>1</v>
      </c>
      <c r="AI178">
        <v>1</v>
      </c>
      <c r="AJ178">
        <f t="shared" ref="AJ178:AJ179" si="13">SUM(E178:AI178)</f>
        <v>18</v>
      </c>
    </row>
    <row r="179" spans="1:36" x14ac:dyDescent="0.25">
      <c r="A179" s="25"/>
      <c r="B179" s="25" t="s">
        <v>66</v>
      </c>
      <c r="C179" s="25"/>
      <c r="D179" s="29">
        <v>5</v>
      </c>
      <c r="F179">
        <v>1</v>
      </c>
      <c r="H179">
        <v>1</v>
      </c>
      <c r="I179">
        <v>1</v>
      </c>
      <c r="K179">
        <v>1</v>
      </c>
      <c r="L179">
        <v>1</v>
      </c>
      <c r="N179">
        <v>1</v>
      </c>
      <c r="Q179">
        <v>1</v>
      </c>
      <c r="S179">
        <v>1</v>
      </c>
      <c r="T179">
        <v>1</v>
      </c>
      <c r="V179">
        <v>1</v>
      </c>
      <c r="Y179">
        <v>1</v>
      </c>
      <c r="AA179">
        <v>1</v>
      </c>
      <c r="AF179">
        <v>1</v>
      </c>
      <c r="AJ179">
        <f t="shared" si="13"/>
        <v>13</v>
      </c>
    </row>
    <row r="180" spans="1:36" x14ac:dyDescent="0.25">
      <c r="A180" s="22"/>
      <c r="B180" s="22"/>
      <c r="C180" s="22"/>
      <c r="D180" s="30"/>
    </row>
    <row r="181" spans="1:36" x14ac:dyDescent="0.25">
      <c r="A181" s="26" t="s">
        <v>215</v>
      </c>
      <c r="B181" s="26"/>
      <c r="C181" s="26"/>
      <c r="D181" s="27"/>
      <c r="E181" s="2" t="s">
        <v>38</v>
      </c>
      <c r="F181" s="2" t="s">
        <v>39</v>
      </c>
      <c r="G181" s="2" t="s">
        <v>40</v>
      </c>
      <c r="H181" s="2" t="s">
        <v>41</v>
      </c>
      <c r="I181" s="2" t="s">
        <v>42</v>
      </c>
      <c r="J181" s="24" t="s">
        <v>119</v>
      </c>
      <c r="K181" s="2" t="s">
        <v>120</v>
      </c>
      <c r="L181" s="2" t="s">
        <v>121</v>
      </c>
      <c r="M181" s="2" t="s">
        <v>43</v>
      </c>
      <c r="N181" s="2" t="s">
        <v>44</v>
      </c>
      <c r="O181" s="2" t="s">
        <v>45</v>
      </c>
      <c r="P181" s="2" t="s">
        <v>46</v>
      </c>
      <c r="Q181" s="2" t="s">
        <v>47</v>
      </c>
      <c r="R181" s="2" t="s">
        <v>122</v>
      </c>
      <c r="S181" s="2" t="s">
        <v>123</v>
      </c>
      <c r="T181" s="2" t="s">
        <v>124</v>
      </c>
      <c r="U181" s="2" t="s">
        <v>48</v>
      </c>
      <c r="V181" s="2" t="s">
        <v>49</v>
      </c>
      <c r="W181" s="6" t="s">
        <v>50</v>
      </c>
      <c r="X181" s="3" t="s">
        <v>51</v>
      </c>
      <c r="Y181" s="3" t="s">
        <v>52</v>
      </c>
      <c r="Z181" s="2" t="s">
        <v>53</v>
      </c>
      <c r="AA181" s="2" t="s">
        <v>54</v>
      </c>
      <c r="AB181" s="2" t="s">
        <v>55</v>
      </c>
      <c r="AC181" s="3" t="s">
        <v>56</v>
      </c>
      <c r="AD181" s="3" t="s">
        <v>125</v>
      </c>
      <c r="AE181" s="2" t="s">
        <v>57</v>
      </c>
      <c r="AF181" s="2" t="s">
        <v>58</v>
      </c>
      <c r="AG181" s="2" t="s">
        <v>59</v>
      </c>
      <c r="AH181" s="2" t="s">
        <v>60</v>
      </c>
      <c r="AI181" s="2" t="s">
        <v>61</v>
      </c>
    </row>
    <row r="182" spans="1:36" x14ac:dyDescent="0.25">
      <c r="A182" s="25"/>
      <c r="B182" s="25" t="s">
        <v>210</v>
      </c>
      <c r="C182" s="25"/>
      <c r="D182" s="29">
        <v>28</v>
      </c>
      <c r="G182">
        <v>2</v>
      </c>
      <c r="I182">
        <v>2</v>
      </c>
      <c r="J182">
        <v>2</v>
      </c>
      <c r="L182">
        <v>2</v>
      </c>
      <c r="O182">
        <v>2</v>
      </c>
      <c r="Q182">
        <v>2</v>
      </c>
      <c r="T182">
        <v>2</v>
      </c>
      <c r="W182">
        <v>2</v>
      </c>
      <c r="Y182">
        <v>2</v>
      </c>
      <c r="AB182">
        <v>2</v>
      </c>
      <c r="AD182">
        <v>2</v>
      </c>
      <c r="AG182">
        <v>2</v>
      </c>
      <c r="AI182">
        <v>2</v>
      </c>
      <c r="AJ182">
        <f t="shared" ref="AJ182:AJ183" si="14">SUM(E182:AI182)</f>
        <v>26</v>
      </c>
    </row>
    <row r="183" spans="1:36" x14ac:dyDescent="0.25">
      <c r="A183" s="25"/>
      <c r="B183" s="25" t="s">
        <v>211</v>
      </c>
      <c r="C183" s="25"/>
      <c r="D183" s="29">
        <v>18</v>
      </c>
      <c r="F183">
        <v>2</v>
      </c>
      <c r="H183">
        <v>2</v>
      </c>
      <c r="K183">
        <v>2</v>
      </c>
      <c r="N183">
        <v>2</v>
      </c>
      <c r="P183">
        <v>2</v>
      </c>
      <c r="S183">
        <v>2</v>
      </c>
      <c r="V183">
        <v>2</v>
      </c>
      <c r="X183">
        <v>2</v>
      </c>
      <c r="AA183">
        <v>2</v>
      </c>
      <c r="AC183">
        <v>2</v>
      </c>
      <c r="AJ183">
        <f t="shared" si="14"/>
        <v>20</v>
      </c>
    </row>
    <row r="184" spans="1:36" x14ac:dyDescent="0.25">
      <c r="A184" s="25"/>
      <c r="B184" s="25" t="s">
        <v>212</v>
      </c>
      <c r="C184" s="25" t="s">
        <v>216</v>
      </c>
      <c r="D184" s="29">
        <v>10</v>
      </c>
      <c r="E184">
        <v>0</v>
      </c>
      <c r="M184">
        <v>0</v>
      </c>
      <c r="R184">
        <v>0</v>
      </c>
      <c r="U184">
        <v>0</v>
      </c>
      <c r="Z184">
        <v>0</v>
      </c>
      <c r="AJ184">
        <v>10</v>
      </c>
    </row>
    <row r="185" spans="1:36" x14ac:dyDescent="0.25">
      <c r="A185" s="32"/>
      <c r="B185" s="88" t="s">
        <v>187</v>
      </c>
      <c r="C185" s="88"/>
      <c r="D185" s="32"/>
      <c r="E185" s="32">
        <f>SUM(E178:E184,E169,E171:E176,E170,E166,E160:E163,E154:E157,E133:E151,E112:E130,E91:E109,E70:E88,E63:E68,E56:E60,E49:E53,E38:E46,E27:E35,E19:E24,E11:E16,E6:E8,E4:E5)</f>
        <v>29</v>
      </c>
      <c r="F185" s="32">
        <f>SUM(F178:F184,F169,F171:F176,F170,F166,F160:F163,F154:F157,F133:F151,F112:F130,F91:F109,F70:F88,F63:F68,F56:F60,F49:F53,F38:F46,F27:F35,F19:F24,F11:F16,F6:F8,F4:F5)</f>
        <v>29</v>
      </c>
      <c r="G185" s="32">
        <f>SUM(G178:G184,G169,G171:G176,G170,G166,G160:G163,G154:G157,G133:G151,G112:G130,G91:G109,G70:G88,G63:G68,G56:G60,G49:G53,G38:G46,G27:G35,G19:G24,G11:G16,G6:G8,G4:G5)</f>
        <v>29</v>
      </c>
      <c r="H185" s="32">
        <f>SUM(H178:H184,H169,H171:H176,H170,H166,H160:H163,H154:H157,H133:H151,H112:H130,H91:H109,H70:H88,H63:H68,H56:H60,H49:H53,H38:H46,H27:H35,H19:H24,H11:H16,H6:H8,H4:H5)</f>
        <v>29</v>
      </c>
      <c r="I185" s="32">
        <f>SUM(I178:I184,I169,I171:I176,I170,I166,I160:I163,I154:I157,I133:I151,I112:I130,I91:I109,I70:I88,I63:I68,I56:I60,I49:I53,I38:I46,I27:I35,I19:I24,I11:I16,I6:I8,I4:I5)</f>
        <v>29</v>
      </c>
      <c r="J185" s="32">
        <f>SUM(J178:J184,J169,J171:J176,J170,J166,J160:J163,J154:J156,J133:J151,J112:J130,J91:J109,J70:J88,J63:J68,J56:J60,J49:J53,J38:J46,J27:J35,J19:J24,J11:J16,J6:J8,J4:J5)</f>
        <v>37</v>
      </c>
      <c r="K185" s="32">
        <f t="shared" ref="K185:S185" si="15">SUM(K178:K184,K169,K171:K176,K170,K166,K160:K163,K154:K157,K133:K151,K112:K130,K91:K109,K70:K88,K63:K68,K56:K60,K49:K53,K38:K46,K27:K35,K19:K24,K11:K16,K6:K8,K4:K5)</f>
        <v>29</v>
      </c>
      <c r="L185" s="32">
        <f t="shared" si="15"/>
        <v>29</v>
      </c>
      <c r="M185" s="32">
        <f t="shared" si="15"/>
        <v>29</v>
      </c>
      <c r="N185" s="32">
        <f t="shared" si="15"/>
        <v>29</v>
      </c>
      <c r="O185" s="32">
        <f t="shared" si="15"/>
        <v>29</v>
      </c>
      <c r="P185" s="32">
        <f t="shared" si="15"/>
        <v>29</v>
      </c>
      <c r="Q185" s="32">
        <f t="shared" si="15"/>
        <v>29</v>
      </c>
      <c r="R185" s="32">
        <f t="shared" si="15"/>
        <v>29</v>
      </c>
      <c r="S185" s="32">
        <f t="shared" si="15"/>
        <v>29</v>
      </c>
      <c r="T185" s="32">
        <f>SUM(T178:T184,T169,T171:T176,T170,T166,T160:T163,T154:T156,T133:T151,T112:T130,T91:T109,T70:T88,T63:T68,T56:T60,T49:T53,T38:T46,T27:T35,T19:T24,T11:T16,T6:T8,T4:T5)</f>
        <v>29</v>
      </c>
      <c r="U185" s="32">
        <f t="shared" ref="U185:AJ185" si="16">SUM(U178:U184,U169,U171:U176,U170,U166,U160:U163,U154:U157,U133:U151,U112:U130,U91:U109,U70:U88,U63:U68,U56:U60,U49:U53,U38:U46,U27:U35,U19:U24,U11:U16,U6:U8,U4:U5)</f>
        <v>33</v>
      </c>
      <c r="V185" s="32">
        <f t="shared" si="16"/>
        <v>33</v>
      </c>
      <c r="W185" s="32">
        <f t="shared" si="16"/>
        <v>33</v>
      </c>
      <c r="X185" s="32">
        <f t="shared" si="16"/>
        <v>33</v>
      </c>
      <c r="Y185" s="32">
        <f t="shared" si="16"/>
        <v>33</v>
      </c>
      <c r="Z185" s="32">
        <f t="shared" si="16"/>
        <v>33</v>
      </c>
      <c r="AA185" s="32">
        <f t="shared" si="16"/>
        <v>33</v>
      </c>
      <c r="AB185" s="32">
        <f t="shared" si="16"/>
        <v>33</v>
      </c>
      <c r="AC185" s="32">
        <f t="shared" si="16"/>
        <v>33</v>
      </c>
      <c r="AD185" s="32">
        <f t="shared" si="16"/>
        <v>33</v>
      </c>
      <c r="AE185" s="32">
        <f t="shared" si="16"/>
        <v>31</v>
      </c>
      <c r="AF185" s="32">
        <f t="shared" si="16"/>
        <v>31</v>
      </c>
      <c r="AG185" s="32">
        <f t="shared" si="16"/>
        <v>33</v>
      </c>
      <c r="AH185" s="32">
        <f t="shared" si="16"/>
        <v>31</v>
      </c>
      <c r="AI185" s="32">
        <f t="shared" si="16"/>
        <v>33</v>
      </c>
      <c r="AJ185" s="32">
        <f t="shared" si="16"/>
        <v>971</v>
      </c>
    </row>
  </sheetData>
  <mergeCells count="23">
    <mergeCell ref="B148:C148"/>
    <mergeCell ref="B149:C149"/>
    <mergeCell ref="A1:AJ1"/>
    <mergeCell ref="B7:C7"/>
    <mergeCell ref="B33:C33"/>
    <mergeCell ref="B34:C34"/>
    <mergeCell ref="B45:C45"/>
    <mergeCell ref="B185:C185"/>
    <mergeCell ref="AL33:AM33"/>
    <mergeCell ref="B163:C163"/>
    <mergeCell ref="B173:C173"/>
    <mergeCell ref="B44:C44"/>
    <mergeCell ref="AL44:AM44"/>
    <mergeCell ref="AL45:AM45"/>
    <mergeCell ref="AL34:AM34"/>
    <mergeCell ref="B85:C85"/>
    <mergeCell ref="B86:C86"/>
    <mergeCell ref="AL85:AM85"/>
    <mergeCell ref="AL86:AM86"/>
    <mergeCell ref="B106:C106"/>
    <mergeCell ref="B107:C107"/>
    <mergeCell ref="B127:C127"/>
    <mergeCell ref="B128:C128"/>
  </mergeCells>
  <pageMargins left="0.7" right="0.7" top="0.75" bottom="0.75" header="0.3" footer="0.3"/>
  <pageSetup paperSize="9"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M84"/>
  <sheetViews>
    <sheetView topLeftCell="A7" workbookViewId="0">
      <selection activeCell="D79" sqref="D79"/>
    </sheetView>
  </sheetViews>
  <sheetFormatPr defaultRowHeight="15" x14ac:dyDescent="0.25"/>
  <cols>
    <col min="4" max="4" width="27.5703125" customWidth="1"/>
  </cols>
  <sheetData>
    <row r="3" spans="1:5" x14ac:dyDescent="0.25">
      <c r="A3" s="4" t="s">
        <v>133</v>
      </c>
      <c r="B3" s="4" t="s">
        <v>0</v>
      </c>
      <c r="C3" s="4"/>
    </row>
    <row r="4" spans="1:5" x14ac:dyDescent="0.25">
      <c r="B4" t="s">
        <v>126</v>
      </c>
      <c r="D4" t="s">
        <v>130</v>
      </c>
      <c r="E4">
        <v>18</v>
      </c>
    </row>
    <row r="5" spans="1:5" x14ac:dyDescent="0.25">
      <c r="B5" t="s">
        <v>2</v>
      </c>
      <c r="D5" t="s">
        <v>129</v>
      </c>
      <c r="E5">
        <v>18</v>
      </c>
    </row>
    <row r="6" spans="1:5" x14ac:dyDescent="0.25">
      <c r="B6" t="s">
        <v>3</v>
      </c>
      <c r="D6" t="s">
        <v>128</v>
      </c>
      <c r="E6">
        <v>18</v>
      </c>
    </row>
    <row r="7" spans="1:5" x14ac:dyDescent="0.25">
      <c r="B7" s="89" t="s">
        <v>335</v>
      </c>
      <c r="C7" s="89"/>
      <c r="D7" t="s">
        <v>86</v>
      </c>
      <c r="E7">
        <v>2</v>
      </c>
    </row>
    <row r="8" spans="1:5" x14ac:dyDescent="0.25">
      <c r="B8" s="31" t="s">
        <v>219</v>
      </c>
      <c r="C8" s="21"/>
      <c r="D8" t="s">
        <v>131</v>
      </c>
      <c r="E8">
        <v>6</v>
      </c>
    </row>
    <row r="10" spans="1:5" x14ac:dyDescent="0.25">
      <c r="A10" s="4" t="s">
        <v>27</v>
      </c>
      <c r="B10" s="4" t="s">
        <v>62</v>
      </c>
      <c r="C10" s="4"/>
      <c r="D10" s="7"/>
    </row>
    <row r="11" spans="1:5" x14ac:dyDescent="0.25">
      <c r="B11" t="s">
        <v>1</v>
      </c>
      <c r="D11" t="s">
        <v>134</v>
      </c>
      <c r="E11" s="1" t="s">
        <v>132</v>
      </c>
    </row>
    <row r="12" spans="1:5" x14ac:dyDescent="0.25">
      <c r="B12" t="s">
        <v>4</v>
      </c>
      <c r="D12" t="s">
        <v>135</v>
      </c>
      <c r="E12" s="1">
        <v>18</v>
      </c>
    </row>
    <row r="13" spans="1:5" x14ac:dyDescent="0.25">
      <c r="B13" t="s">
        <v>5</v>
      </c>
      <c r="D13" t="s">
        <v>139</v>
      </c>
      <c r="E13" s="1">
        <v>18</v>
      </c>
    </row>
    <row r="14" spans="1:5" x14ac:dyDescent="0.25">
      <c r="B14" t="s">
        <v>74</v>
      </c>
      <c r="D14" t="s">
        <v>136</v>
      </c>
      <c r="E14" s="1" t="s">
        <v>141</v>
      </c>
    </row>
    <row r="15" spans="1:5" x14ac:dyDescent="0.25">
      <c r="B15" t="s">
        <v>6</v>
      </c>
      <c r="D15" t="s">
        <v>137</v>
      </c>
      <c r="E15" s="1">
        <v>18</v>
      </c>
    </row>
    <row r="16" spans="1:5" x14ac:dyDescent="0.25">
      <c r="B16" t="s">
        <v>76</v>
      </c>
      <c r="D16" t="s">
        <v>138</v>
      </c>
      <c r="E16" s="1">
        <v>18</v>
      </c>
    </row>
    <row r="18" spans="1:13" x14ac:dyDescent="0.25">
      <c r="A18" s="4" t="s">
        <v>140</v>
      </c>
      <c r="B18" s="4" t="s">
        <v>68</v>
      </c>
      <c r="C18" s="4"/>
      <c r="D18" s="7"/>
    </row>
    <row r="19" spans="1:13" x14ac:dyDescent="0.25">
      <c r="B19" t="s">
        <v>7</v>
      </c>
      <c r="D19" t="s">
        <v>184</v>
      </c>
      <c r="E19" s="1" t="s">
        <v>178</v>
      </c>
    </row>
    <row r="20" spans="1:13" x14ac:dyDescent="0.25">
      <c r="B20" t="s">
        <v>8</v>
      </c>
      <c r="D20" t="s">
        <v>146</v>
      </c>
      <c r="E20" s="1">
        <v>18</v>
      </c>
    </row>
    <row r="21" spans="1:13" x14ac:dyDescent="0.25">
      <c r="B21" t="s">
        <v>174</v>
      </c>
      <c r="D21" t="s">
        <v>181</v>
      </c>
      <c r="E21" s="1">
        <v>18</v>
      </c>
    </row>
    <row r="22" spans="1:13" x14ac:dyDescent="0.25">
      <c r="B22" t="s">
        <v>9</v>
      </c>
      <c r="D22" t="s">
        <v>183</v>
      </c>
      <c r="E22" s="1" t="s">
        <v>186</v>
      </c>
    </row>
    <row r="23" spans="1:13" x14ac:dyDescent="0.25">
      <c r="B23" t="s">
        <v>78</v>
      </c>
      <c r="D23" t="s">
        <v>185</v>
      </c>
      <c r="E23" s="1">
        <v>18</v>
      </c>
    </row>
    <row r="24" spans="1:13" x14ac:dyDescent="0.25">
      <c r="B24" t="s">
        <v>207</v>
      </c>
      <c r="D24" t="s">
        <v>182</v>
      </c>
      <c r="E24" s="1">
        <v>18</v>
      </c>
    </row>
    <row r="25" spans="1:13" x14ac:dyDescent="0.25">
      <c r="B25" s="89" t="s">
        <v>206</v>
      </c>
      <c r="C25" s="89"/>
      <c r="D25" t="s">
        <v>180</v>
      </c>
      <c r="E25" s="1" t="s">
        <v>222</v>
      </c>
    </row>
    <row r="26" spans="1:13" x14ac:dyDescent="0.25">
      <c r="B26" s="89" t="s">
        <v>175</v>
      </c>
      <c r="C26" s="89"/>
      <c r="D26" t="s">
        <v>179</v>
      </c>
      <c r="E26" s="1" t="s">
        <v>153</v>
      </c>
    </row>
    <row r="27" spans="1:13" x14ac:dyDescent="0.25">
      <c r="B27" s="31" t="s">
        <v>223</v>
      </c>
      <c r="C27" s="31"/>
      <c r="D27" s="25"/>
      <c r="E27" s="1" t="s">
        <v>147</v>
      </c>
    </row>
    <row r="29" spans="1:13" x14ac:dyDescent="0.25">
      <c r="A29" s="4" t="s">
        <v>148</v>
      </c>
      <c r="B29" s="4" t="s">
        <v>22</v>
      </c>
      <c r="C29" s="5"/>
      <c r="D29" s="7"/>
      <c r="G29" s="33"/>
      <c r="H29" s="25"/>
      <c r="I29" s="29"/>
      <c r="J29" s="1"/>
      <c r="K29" s="1"/>
      <c r="L29" s="1"/>
      <c r="M29" s="1"/>
    </row>
    <row r="30" spans="1:13" x14ac:dyDescent="0.25">
      <c r="B30" t="s">
        <v>23</v>
      </c>
      <c r="D30" t="s">
        <v>340</v>
      </c>
      <c r="E30" s="1">
        <v>18</v>
      </c>
      <c r="G30" s="25"/>
      <c r="H30" s="25"/>
      <c r="I30" s="29"/>
    </row>
    <row r="31" spans="1:13" x14ac:dyDescent="0.25">
      <c r="B31" t="s">
        <v>24</v>
      </c>
      <c r="D31" t="s">
        <v>224</v>
      </c>
      <c r="E31" s="1" t="s">
        <v>226</v>
      </c>
      <c r="G31" s="25"/>
      <c r="H31" s="25"/>
      <c r="I31" s="29"/>
    </row>
    <row r="32" spans="1:13" x14ac:dyDescent="0.25">
      <c r="B32" t="s">
        <v>25</v>
      </c>
      <c r="D32" t="s">
        <v>225</v>
      </c>
      <c r="E32" s="1">
        <v>18</v>
      </c>
      <c r="F32" s="1"/>
      <c r="G32" s="25"/>
      <c r="H32" s="25"/>
      <c r="I32" s="29"/>
    </row>
    <row r="33" spans="1:9" x14ac:dyDescent="0.25">
      <c r="A33" t="s">
        <v>150</v>
      </c>
      <c r="B33" t="s">
        <v>149</v>
      </c>
      <c r="D33" t="s">
        <v>341</v>
      </c>
      <c r="E33" s="1" t="s">
        <v>188</v>
      </c>
      <c r="G33" s="25"/>
      <c r="H33" s="25"/>
      <c r="I33" s="29"/>
    </row>
    <row r="35" spans="1:9" x14ac:dyDescent="0.25">
      <c r="A35" s="4" t="s">
        <v>151</v>
      </c>
      <c r="B35" s="4" t="s">
        <v>26</v>
      </c>
      <c r="C35" s="5"/>
      <c r="D35" s="7"/>
    </row>
    <row r="36" spans="1:9" x14ac:dyDescent="0.25">
      <c r="B36" t="s">
        <v>30</v>
      </c>
      <c r="D36" t="s">
        <v>152</v>
      </c>
      <c r="E36" s="1">
        <v>18</v>
      </c>
    </row>
    <row r="37" spans="1:9" x14ac:dyDescent="0.25">
      <c r="B37" t="s">
        <v>31</v>
      </c>
      <c r="E37" s="1" t="s">
        <v>132</v>
      </c>
    </row>
    <row r="38" spans="1:9" x14ac:dyDescent="0.25">
      <c r="B38" t="s">
        <v>32</v>
      </c>
      <c r="D38" t="s">
        <v>220</v>
      </c>
      <c r="E38" s="1">
        <v>4</v>
      </c>
    </row>
    <row r="39" spans="1:9" x14ac:dyDescent="0.25">
      <c r="B39" s="89" t="s">
        <v>331</v>
      </c>
      <c r="C39" s="89"/>
      <c r="D39" t="s">
        <v>221</v>
      </c>
      <c r="E39" s="1">
        <v>9</v>
      </c>
    </row>
    <row r="41" spans="1:9" x14ac:dyDescent="0.25">
      <c r="A41" s="4" t="s">
        <v>154</v>
      </c>
      <c r="B41" s="4" t="s">
        <v>28</v>
      </c>
      <c r="C41" s="5"/>
      <c r="D41" s="7"/>
    </row>
    <row r="42" spans="1:9" x14ac:dyDescent="0.25">
      <c r="B42" t="s">
        <v>29</v>
      </c>
      <c r="D42" t="s">
        <v>156</v>
      </c>
      <c r="E42" s="1" t="s">
        <v>155</v>
      </c>
    </row>
    <row r="44" spans="1:9" x14ac:dyDescent="0.25">
      <c r="A44" s="26" t="s">
        <v>157</v>
      </c>
      <c r="B44" s="26" t="s">
        <v>33</v>
      </c>
      <c r="C44" s="27"/>
      <c r="D44" s="28"/>
      <c r="E44" s="25"/>
    </row>
    <row r="45" spans="1:9" x14ac:dyDescent="0.25">
      <c r="A45" s="25"/>
      <c r="B45" s="25" t="s">
        <v>34</v>
      </c>
      <c r="C45" s="25"/>
      <c r="D45" s="25" t="s">
        <v>160</v>
      </c>
      <c r="E45" s="29">
        <v>19</v>
      </c>
    </row>
    <row r="46" spans="1:9" x14ac:dyDescent="0.25">
      <c r="A46" s="25"/>
      <c r="B46" s="25" t="s">
        <v>35</v>
      </c>
      <c r="C46" s="25"/>
      <c r="D46" s="25" t="s">
        <v>235</v>
      </c>
      <c r="E46" s="29">
        <v>18</v>
      </c>
    </row>
    <row r="47" spans="1:9" x14ac:dyDescent="0.25">
      <c r="A47" s="25"/>
      <c r="B47" s="25" t="s">
        <v>36</v>
      </c>
      <c r="C47" s="25"/>
      <c r="D47" s="25" t="s">
        <v>234</v>
      </c>
      <c r="E47" s="29">
        <v>18</v>
      </c>
    </row>
    <row r="48" spans="1:9" x14ac:dyDescent="0.25">
      <c r="A48" s="25"/>
      <c r="B48" s="25" t="s">
        <v>37</v>
      </c>
      <c r="C48" s="25"/>
      <c r="D48" s="25" t="s">
        <v>161</v>
      </c>
      <c r="E48" s="29">
        <v>12</v>
      </c>
    </row>
    <row r="49" spans="1:5" x14ac:dyDescent="0.25">
      <c r="A49" s="25"/>
      <c r="B49" s="90" t="s">
        <v>158</v>
      </c>
      <c r="C49" s="90"/>
      <c r="D49" s="25" t="s">
        <v>231</v>
      </c>
      <c r="E49" s="29">
        <v>18</v>
      </c>
    </row>
    <row r="50" spans="1:5" x14ac:dyDescent="0.25">
      <c r="A50" s="25"/>
      <c r="B50" s="25" t="s">
        <v>333</v>
      </c>
      <c r="C50" s="25"/>
      <c r="D50" s="25" t="s">
        <v>162</v>
      </c>
      <c r="E50" s="29">
        <v>6</v>
      </c>
    </row>
    <row r="51" spans="1:5" x14ac:dyDescent="0.25">
      <c r="A51" s="25"/>
      <c r="B51" s="31" t="s">
        <v>334</v>
      </c>
      <c r="C51" s="25"/>
      <c r="D51" s="25" t="s">
        <v>104</v>
      </c>
      <c r="E51" s="29">
        <v>3</v>
      </c>
    </row>
    <row r="53" spans="1:5" x14ac:dyDescent="0.25">
      <c r="A53" s="4" t="s">
        <v>64</v>
      </c>
      <c r="B53" s="4" t="s">
        <v>65</v>
      </c>
      <c r="C53" s="4"/>
      <c r="D53" s="5"/>
    </row>
    <row r="54" spans="1:5" x14ac:dyDescent="0.25">
      <c r="B54" t="s">
        <v>80</v>
      </c>
      <c r="D54" s="25" t="s">
        <v>190</v>
      </c>
      <c r="E54" s="1">
        <v>18</v>
      </c>
    </row>
    <row r="55" spans="1:5" x14ac:dyDescent="0.25">
      <c r="B55" t="s">
        <v>66</v>
      </c>
      <c r="D55" s="34" t="s">
        <v>232</v>
      </c>
      <c r="E55" s="1">
        <v>13</v>
      </c>
    </row>
    <row r="57" spans="1:5" x14ac:dyDescent="0.25">
      <c r="A57" s="4" t="s">
        <v>165</v>
      </c>
      <c r="B57" s="4" t="s">
        <v>172</v>
      </c>
      <c r="C57" s="5"/>
      <c r="D57" s="7"/>
    </row>
    <row r="58" spans="1:5" x14ac:dyDescent="0.25">
      <c r="B58" t="s">
        <v>75</v>
      </c>
      <c r="D58" t="s">
        <v>191</v>
      </c>
      <c r="E58" s="1">
        <v>19</v>
      </c>
    </row>
    <row r="59" spans="1:5" x14ac:dyDescent="0.25">
      <c r="B59" t="s">
        <v>30</v>
      </c>
      <c r="D59" t="s">
        <v>342</v>
      </c>
      <c r="E59" s="1">
        <v>18</v>
      </c>
    </row>
    <row r="60" spans="1:5" x14ac:dyDescent="0.25">
      <c r="B60" t="s">
        <v>11</v>
      </c>
      <c r="D60" t="s">
        <v>227</v>
      </c>
      <c r="E60" s="1">
        <v>18</v>
      </c>
    </row>
    <row r="61" spans="1:5" x14ac:dyDescent="0.25">
      <c r="B61" t="s">
        <v>164</v>
      </c>
      <c r="D61" t="s">
        <v>192</v>
      </c>
      <c r="E61" s="1">
        <v>18</v>
      </c>
    </row>
    <row r="62" spans="1:5" x14ac:dyDescent="0.25">
      <c r="B62" t="s">
        <v>163</v>
      </c>
      <c r="D62" t="s">
        <v>343</v>
      </c>
      <c r="E62" s="1">
        <v>18</v>
      </c>
    </row>
    <row r="63" spans="1:5" x14ac:dyDescent="0.25">
      <c r="E63" s="1"/>
    </row>
    <row r="64" spans="1:5" x14ac:dyDescent="0.25">
      <c r="A64" s="4" t="s">
        <v>166</v>
      </c>
      <c r="B64" s="4" t="s">
        <v>173</v>
      </c>
      <c r="C64" s="5"/>
      <c r="D64" s="7"/>
    </row>
    <row r="65" spans="2:5" x14ac:dyDescent="0.25">
      <c r="B65" t="s">
        <v>12</v>
      </c>
      <c r="D65" t="s">
        <v>193</v>
      </c>
      <c r="E65" s="1">
        <v>19</v>
      </c>
    </row>
    <row r="66" spans="2:5" x14ac:dyDescent="0.25">
      <c r="B66" t="s">
        <v>13</v>
      </c>
      <c r="D66" t="s">
        <v>194</v>
      </c>
      <c r="E66" s="1">
        <v>18</v>
      </c>
    </row>
    <row r="67" spans="2:5" x14ac:dyDescent="0.25">
      <c r="B67" t="s">
        <v>79</v>
      </c>
      <c r="D67" t="s">
        <v>195</v>
      </c>
      <c r="E67" s="1">
        <v>19</v>
      </c>
    </row>
    <row r="68" spans="2:5" x14ac:dyDescent="0.25">
      <c r="B68" t="s">
        <v>14</v>
      </c>
      <c r="D68" t="s">
        <v>236</v>
      </c>
      <c r="E68" s="1">
        <v>18</v>
      </c>
    </row>
    <row r="69" spans="2:5" x14ac:dyDescent="0.25">
      <c r="B69" t="s">
        <v>167</v>
      </c>
      <c r="D69" t="s">
        <v>202</v>
      </c>
      <c r="E69" s="1">
        <v>18</v>
      </c>
    </row>
    <row r="70" spans="2:5" x14ac:dyDescent="0.25">
      <c r="B70" t="s">
        <v>15</v>
      </c>
      <c r="D70" t="s">
        <v>196</v>
      </c>
      <c r="E70" s="1">
        <v>18</v>
      </c>
    </row>
    <row r="71" spans="2:5" x14ac:dyDescent="0.25">
      <c r="B71" t="s">
        <v>16</v>
      </c>
      <c r="D71" t="s">
        <v>329</v>
      </c>
      <c r="E71" s="1">
        <v>18</v>
      </c>
    </row>
    <row r="72" spans="2:5" x14ac:dyDescent="0.25">
      <c r="B72" t="s">
        <v>17</v>
      </c>
      <c r="D72" t="s">
        <v>197</v>
      </c>
      <c r="E72" s="1">
        <v>19</v>
      </c>
    </row>
    <row r="73" spans="2:5" x14ac:dyDescent="0.25">
      <c r="B73" t="s">
        <v>18</v>
      </c>
      <c r="D73" t="s">
        <v>229</v>
      </c>
      <c r="E73" s="1">
        <v>18</v>
      </c>
    </row>
    <row r="74" spans="2:5" x14ac:dyDescent="0.25">
      <c r="B74" t="s">
        <v>20</v>
      </c>
      <c r="D74" t="s">
        <v>198</v>
      </c>
      <c r="E74" s="1">
        <v>18</v>
      </c>
    </row>
    <row r="75" spans="2:5" x14ac:dyDescent="0.25">
      <c r="B75" t="s">
        <v>21</v>
      </c>
      <c r="D75" t="s">
        <v>237</v>
      </c>
      <c r="E75" s="1">
        <v>18</v>
      </c>
    </row>
    <row r="76" spans="2:5" x14ac:dyDescent="0.25">
      <c r="B76" t="s">
        <v>19</v>
      </c>
      <c r="D76" t="s">
        <v>199</v>
      </c>
      <c r="E76" s="1">
        <v>18</v>
      </c>
    </row>
    <row r="77" spans="2:5" x14ac:dyDescent="0.25">
      <c r="B77" t="s">
        <v>168</v>
      </c>
      <c r="D77" t="s">
        <v>344</v>
      </c>
      <c r="E77" s="1">
        <v>19</v>
      </c>
    </row>
    <row r="78" spans="2:5" x14ac:dyDescent="0.25">
      <c r="B78" t="s">
        <v>169</v>
      </c>
      <c r="D78" t="s">
        <v>217</v>
      </c>
      <c r="E78" s="1">
        <v>18</v>
      </c>
    </row>
    <row r="79" spans="2:5" x14ac:dyDescent="0.25">
      <c r="B79" t="s">
        <v>170</v>
      </c>
      <c r="D79" t="s">
        <v>345</v>
      </c>
      <c r="E79" s="1">
        <v>19</v>
      </c>
    </row>
    <row r="80" spans="2:5" x14ac:dyDescent="0.25">
      <c r="B80" s="89" t="s">
        <v>208</v>
      </c>
      <c r="C80" s="89"/>
      <c r="D80" t="s">
        <v>200</v>
      </c>
      <c r="E80" s="1">
        <v>18</v>
      </c>
    </row>
    <row r="81" spans="2:5" x14ac:dyDescent="0.25">
      <c r="B81" s="89" t="s">
        <v>205</v>
      </c>
      <c r="C81" s="89"/>
      <c r="D81" t="s">
        <v>230</v>
      </c>
      <c r="E81" s="1">
        <v>19</v>
      </c>
    </row>
    <row r="82" spans="2:5" x14ac:dyDescent="0.25">
      <c r="B82" t="s">
        <v>171</v>
      </c>
      <c r="D82" t="s">
        <v>201</v>
      </c>
      <c r="E82" s="1">
        <v>18</v>
      </c>
    </row>
    <row r="83" spans="2:5" x14ac:dyDescent="0.25">
      <c r="B83" s="90"/>
      <c r="C83" s="90"/>
      <c r="D83" t="s">
        <v>228</v>
      </c>
      <c r="E83" s="1">
        <v>3</v>
      </c>
    </row>
    <row r="84" spans="2:5" x14ac:dyDescent="0.25">
      <c r="E84" s="1"/>
    </row>
  </sheetData>
  <mergeCells count="8">
    <mergeCell ref="B80:C80"/>
    <mergeCell ref="B81:C81"/>
    <mergeCell ref="B83:C83"/>
    <mergeCell ref="B7:C7"/>
    <mergeCell ref="B25:C25"/>
    <mergeCell ref="B39:C39"/>
    <mergeCell ref="B49:C49"/>
    <mergeCell ref="B26:C26"/>
  </mergeCells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3"/>
  <sheetViews>
    <sheetView topLeftCell="A32" workbookViewId="0">
      <selection activeCell="K35" sqref="K35"/>
    </sheetView>
  </sheetViews>
  <sheetFormatPr defaultRowHeight="15" x14ac:dyDescent="0.25"/>
  <cols>
    <col min="1" max="1" width="5.5703125" customWidth="1"/>
    <col min="2" max="2" width="14.42578125" customWidth="1"/>
    <col min="3" max="3" width="15.140625" customWidth="1"/>
    <col min="4" max="4" width="13.85546875" customWidth="1"/>
    <col min="5" max="5" width="12.85546875" customWidth="1"/>
    <col min="6" max="6" width="13.7109375" customWidth="1"/>
    <col min="7" max="7" width="12.28515625" customWidth="1"/>
    <col min="8" max="8" width="12.5703125" customWidth="1"/>
    <col min="9" max="9" width="15.5703125" customWidth="1"/>
    <col min="10" max="10" width="18.7109375" customWidth="1"/>
  </cols>
  <sheetData>
    <row r="1" spans="1:13" ht="27.75" customHeight="1" x14ac:dyDescent="0.25">
      <c r="A1" s="16"/>
      <c r="B1" s="92" t="s">
        <v>111</v>
      </c>
      <c r="C1" s="92"/>
      <c r="D1" s="92"/>
      <c r="E1" s="92"/>
      <c r="F1" s="92"/>
      <c r="G1" s="93" t="s">
        <v>112</v>
      </c>
      <c r="H1" s="93"/>
      <c r="I1" s="93"/>
      <c r="J1" s="93"/>
      <c r="K1" s="93"/>
      <c r="L1" s="93"/>
      <c r="M1" s="93"/>
    </row>
    <row r="2" spans="1:13" s="1" customFormat="1" x14ac:dyDescent="0.25">
      <c r="A2" s="13"/>
      <c r="B2" s="14">
        <v>1</v>
      </c>
      <c r="C2" s="14">
        <v>2</v>
      </c>
      <c r="D2" s="14">
        <v>3</v>
      </c>
      <c r="E2" s="14"/>
      <c r="F2" s="17"/>
      <c r="G2" s="19"/>
      <c r="H2" s="14">
        <v>4</v>
      </c>
      <c r="I2" s="14">
        <v>5</v>
      </c>
      <c r="J2" s="14">
        <f ca="1">+G1:M6+G13</f>
        <v>0</v>
      </c>
      <c r="K2" s="13"/>
      <c r="L2" s="13"/>
      <c r="M2" s="13"/>
    </row>
    <row r="3" spans="1:13" ht="60" x14ac:dyDescent="0.25">
      <c r="A3" s="11" t="s">
        <v>82</v>
      </c>
      <c r="B3" s="12" t="s">
        <v>106</v>
      </c>
      <c r="C3" s="12" t="s">
        <v>106</v>
      </c>
      <c r="D3" s="12" t="s">
        <v>362</v>
      </c>
      <c r="E3" s="12"/>
      <c r="F3" s="12"/>
      <c r="G3" s="9"/>
      <c r="H3" s="12" t="s">
        <v>110</v>
      </c>
      <c r="I3" s="12" t="s">
        <v>110</v>
      </c>
      <c r="J3" s="12" t="s">
        <v>113</v>
      </c>
      <c r="K3" s="11"/>
      <c r="L3" s="11"/>
      <c r="M3" s="11"/>
    </row>
    <row r="4" spans="1:13" ht="60" x14ac:dyDescent="0.25">
      <c r="A4" s="11" t="s">
        <v>84</v>
      </c>
      <c r="B4" s="12" t="s">
        <v>108</v>
      </c>
      <c r="C4" s="12" t="s">
        <v>346</v>
      </c>
      <c r="D4" s="12" t="s">
        <v>362</v>
      </c>
      <c r="E4" s="12"/>
      <c r="F4" s="12"/>
      <c r="G4" s="9"/>
      <c r="H4" s="12" t="s">
        <v>110</v>
      </c>
      <c r="I4" s="12" t="s">
        <v>110</v>
      </c>
      <c r="J4" s="12" t="s">
        <v>113</v>
      </c>
      <c r="K4" s="11"/>
      <c r="L4" s="11"/>
      <c r="M4" s="11"/>
    </row>
    <row r="5" spans="1:13" ht="60" x14ac:dyDescent="0.25">
      <c r="A5" s="11" t="s">
        <v>85</v>
      </c>
      <c r="B5" s="12" t="s">
        <v>349</v>
      </c>
      <c r="C5" s="12" t="s">
        <v>349</v>
      </c>
      <c r="D5" s="12" t="s">
        <v>362</v>
      </c>
      <c r="E5" s="12"/>
      <c r="F5" s="12"/>
      <c r="G5" s="9"/>
      <c r="H5" s="12" t="s">
        <v>110</v>
      </c>
      <c r="I5" s="12" t="s">
        <v>110</v>
      </c>
      <c r="J5" s="12" t="s">
        <v>113</v>
      </c>
      <c r="K5" s="11"/>
      <c r="L5" s="11"/>
      <c r="M5" s="11"/>
    </row>
    <row r="6" spans="1:13" ht="60" x14ac:dyDescent="0.25">
      <c r="A6" s="11" t="s">
        <v>86</v>
      </c>
      <c r="B6" s="12" t="s">
        <v>348</v>
      </c>
      <c r="C6" s="12" t="s">
        <v>347</v>
      </c>
      <c r="D6" s="12" t="s">
        <v>362</v>
      </c>
      <c r="E6" s="12"/>
      <c r="F6" s="12"/>
      <c r="G6" s="9"/>
      <c r="H6" s="12" t="s">
        <v>110</v>
      </c>
      <c r="I6" s="12" t="s">
        <v>110</v>
      </c>
      <c r="J6" s="12" t="s">
        <v>113</v>
      </c>
      <c r="K6" s="11"/>
      <c r="L6" s="11"/>
      <c r="M6" s="11"/>
    </row>
    <row r="7" spans="1:13" ht="60" x14ac:dyDescent="0.25">
      <c r="A7" s="11" t="s">
        <v>87</v>
      </c>
      <c r="B7" s="12" t="s">
        <v>349</v>
      </c>
      <c r="C7" s="12" t="s">
        <v>349</v>
      </c>
      <c r="D7" s="12" t="s">
        <v>362</v>
      </c>
      <c r="E7" s="12"/>
      <c r="F7" s="12"/>
      <c r="G7" s="9"/>
      <c r="H7" s="12" t="s">
        <v>110</v>
      </c>
      <c r="I7" s="12" t="s">
        <v>110</v>
      </c>
      <c r="J7" s="12" t="s">
        <v>113</v>
      </c>
      <c r="K7" s="11"/>
      <c r="L7" s="11"/>
      <c r="M7" s="11"/>
    </row>
    <row r="8" spans="1:13" ht="60" x14ac:dyDescent="0.25">
      <c r="A8" s="11" t="s">
        <v>351</v>
      </c>
      <c r="B8" s="12" t="s">
        <v>349</v>
      </c>
      <c r="C8" s="12" t="s">
        <v>349</v>
      </c>
      <c r="D8" s="12" t="s">
        <v>362</v>
      </c>
      <c r="E8" s="12"/>
      <c r="F8" s="12"/>
      <c r="G8" s="9"/>
      <c r="H8" s="12" t="s">
        <v>110</v>
      </c>
      <c r="I8" s="12" t="s">
        <v>110</v>
      </c>
      <c r="J8" s="12" t="s">
        <v>113</v>
      </c>
      <c r="K8" s="11"/>
      <c r="L8" s="11"/>
      <c r="M8" s="11"/>
    </row>
    <row r="9" spans="1:13" ht="60" x14ac:dyDescent="0.25">
      <c r="A9" s="11" t="s">
        <v>352</v>
      </c>
      <c r="B9" s="12" t="s">
        <v>109</v>
      </c>
      <c r="C9" s="12" t="s">
        <v>347</v>
      </c>
      <c r="D9" s="12" t="s">
        <v>362</v>
      </c>
      <c r="E9" s="12"/>
      <c r="F9" s="12"/>
      <c r="G9" s="9"/>
      <c r="H9" s="12" t="s">
        <v>110</v>
      </c>
      <c r="I9" s="12" t="s">
        <v>110</v>
      </c>
      <c r="J9" s="12" t="s">
        <v>113</v>
      </c>
      <c r="K9" s="11"/>
      <c r="L9" s="11"/>
      <c r="M9" s="11"/>
    </row>
    <row r="10" spans="1:13" ht="60" x14ac:dyDescent="0.25">
      <c r="A10" s="11" t="s">
        <v>353</v>
      </c>
      <c r="B10" s="12" t="s">
        <v>349</v>
      </c>
      <c r="C10" s="12" t="s">
        <v>349</v>
      </c>
      <c r="D10" s="12" t="s">
        <v>362</v>
      </c>
      <c r="E10" s="12"/>
      <c r="F10" s="12"/>
      <c r="G10" s="9"/>
      <c r="H10" s="12" t="s">
        <v>110</v>
      </c>
      <c r="I10" s="12" t="s">
        <v>110</v>
      </c>
      <c r="J10" s="12" t="s">
        <v>113</v>
      </c>
      <c r="K10" s="11"/>
      <c r="L10" s="11"/>
      <c r="M10" s="11"/>
    </row>
    <row r="11" spans="1:13" x14ac:dyDescent="0.25">
      <c r="A11" s="10"/>
    </row>
    <row r="12" spans="1:13" s="1" customFormat="1" x14ac:dyDescent="0.25">
      <c r="A12" s="15"/>
      <c r="B12" s="8">
        <v>1</v>
      </c>
      <c r="C12" s="8">
        <v>2</v>
      </c>
      <c r="D12" s="8">
        <v>3</v>
      </c>
      <c r="E12" s="8">
        <v>4</v>
      </c>
      <c r="F12" s="8">
        <v>5</v>
      </c>
      <c r="G12" s="19"/>
      <c r="H12" s="14">
        <v>4</v>
      </c>
      <c r="I12" s="14">
        <v>5</v>
      </c>
      <c r="J12" s="14">
        <f ca="1">+G11:M17+G25</f>
        <v>0</v>
      </c>
      <c r="K12" s="13"/>
      <c r="L12" s="13"/>
      <c r="M12" s="13"/>
    </row>
    <row r="13" spans="1:13" ht="60" x14ac:dyDescent="0.25">
      <c r="A13" s="11" t="s">
        <v>83</v>
      </c>
      <c r="B13" s="12" t="s">
        <v>106</v>
      </c>
      <c r="C13" s="12" t="s">
        <v>107</v>
      </c>
      <c r="D13" s="12" t="s">
        <v>115</v>
      </c>
      <c r="E13" s="12"/>
      <c r="F13" s="12"/>
      <c r="G13" s="9"/>
      <c r="H13" s="12" t="s">
        <v>110</v>
      </c>
      <c r="I13" s="12" t="s">
        <v>362</v>
      </c>
      <c r="J13" s="12" t="s">
        <v>113</v>
      </c>
      <c r="K13" s="11"/>
      <c r="L13" s="11"/>
      <c r="M13" s="11"/>
    </row>
    <row r="14" spans="1:13" ht="60" x14ac:dyDescent="0.25">
      <c r="A14" s="11" t="s">
        <v>88</v>
      </c>
      <c r="B14" s="12" t="s">
        <v>358</v>
      </c>
      <c r="C14" s="12" t="s">
        <v>350</v>
      </c>
      <c r="D14" s="12" t="s">
        <v>116</v>
      </c>
      <c r="E14" s="12"/>
      <c r="F14" s="12"/>
      <c r="G14" s="9"/>
      <c r="H14" s="12" t="s">
        <v>110</v>
      </c>
      <c r="I14" s="12" t="s">
        <v>362</v>
      </c>
      <c r="J14" s="12" t="s">
        <v>113</v>
      </c>
      <c r="K14" s="11"/>
      <c r="L14" s="11"/>
      <c r="M14" s="11"/>
    </row>
    <row r="15" spans="1:13" ht="60" x14ac:dyDescent="0.25">
      <c r="A15" s="11" t="s">
        <v>89</v>
      </c>
      <c r="B15" s="12" t="s">
        <v>349</v>
      </c>
      <c r="C15" s="12" t="s">
        <v>349</v>
      </c>
      <c r="D15" s="12" t="s">
        <v>117</v>
      </c>
      <c r="E15" s="12"/>
      <c r="F15" s="12"/>
      <c r="G15" s="9"/>
      <c r="H15" s="12" t="s">
        <v>110</v>
      </c>
      <c r="I15" s="12" t="s">
        <v>362</v>
      </c>
      <c r="J15" s="12" t="s">
        <v>113</v>
      </c>
      <c r="K15" s="11"/>
      <c r="L15" s="11"/>
      <c r="M15" s="11"/>
    </row>
    <row r="16" spans="1:13" ht="60" x14ac:dyDescent="0.25">
      <c r="A16" s="11" t="s">
        <v>90</v>
      </c>
      <c r="B16" s="12" t="s">
        <v>357</v>
      </c>
      <c r="C16" s="12" t="s">
        <v>350</v>
      </c>
      <c r="D16" s="12" t="s">
        <v>118</v>
      </c>
      <c r="E16" s="12"/>
      <c r="F16" s="12"/>
      <c r="G16" s="9"/>
      <c r="H16" s="12" t="s">
        <v>110</v>
      </c>
      <c r="I16" s="12" t="s">
        <v>362</v>
      </c>
      <c r="J16" s="12" t="s">
        <v>113</v>
      </c>
      <c r="K16" s="11"/>
      <c r="L16" s="11"/>
      <c r="M16" s="11"/>
    </row>
    <row r="17" spans="1:13" ht="60" x14ac:dyDescent="0.25">
      <c r="A17" s="11" t="s">
        <v>91</v>
      </c>
      <c r="B17" s="12" t="s">
        <v>349</v>
      </c>
      <c r="C17" s="12" t="s">
        <v>349</v>
      </c>
      <c r="D17" s="12" t="s">
        <v>359</v>
      </c>
      <c r="E17" s="12"/>
      <c r="F17" s="12"/>
      <c r="G17" s="9"/>
      <c r="H17" s="12" t="s">
        <v>110</v>
      </c>
      <c r="I17" s="12" t="s">
        <v>362</v>
      </c>
      <c r="J17" s="12" t="s">
        <v>113</v>
      </c>
      <c r="K17" s="11"/>
      <c r="L17" s="11"/>
      <c r="M17" s="11"/>
    </row>
    <row r="18" spans="1:13" ht="60" x14ac:dyDescent="0.25">
      <c r="A18" s="11" t="s">
        <v>354</v>
      </c>
      <c r="B18" s="12" t="s">
        <v>106</v>
      </c>
      <c r="C18" s="12" t="s">
        <v>107</v>
      </c>
      <c r="D18" s="12" t="s">
        <v>117</v>
      </c>
      <c r="E18" s="12"/>
      <c r="F18" s="12"/>
      <c r="G18" s="9"/>
      <c r="H18" s="12" t="s">
        <v>110</v>
      </c>
      <c r="I18" s="12" t="s">
        <v>362</v>
      </c>
      <c r="J18" s="12" t="s">
        <v>113</v>
      </c>
      <c r="K18" s="11"/>
      <c r="L18" s="11"/>
      <c r="M18" s="11"/>
    </row>
    <row r="19" spans="1:13" ht="60" x14ac:dyDescent="0.25">
      <c r="A19" s="11" t="s">
        <v>355</v>
      </c>
      <c r="B19" s="12" t="s">
        <v>109</v>
      </c>
      <c r="C19" s="12" t="s">
        <v>350</v>
      </c>
      <c r="D19" s="12" t="s">
        <v>359</v>
      </c>
      <c r="E19" s="12"/>
      <c r="F19" s="12"/>
      <c r="G19" s="9"/>
      <c r="H19" s="12" t="s">
        <v>110</v>
      </c>
      <c r="I19" s="12" t="s">
        <v>362</v>
      </c>
      <c r="J19" s="12" t="s">
        <v>113</v>
      </c>
      <c r="K19" s="11"/>
      <c r="L19" s="11"/>
      <c r="M19" s="11"/>
    </row>
    <row r="20" spans="1:13" ht="60" x14ac:dyDescent="0.25">
      <c r="A20" s="11" t="s">
        <v>356</v>
      </c>
      <c r="B20" s="12" t="s">
        <v>349</v>
      </c>
      <c r="C20" s="12" t="s">
        <v>349</v>
      </c>
      <c r="D20" s="12" t="s">
        <v>360</v>
      </c>
      <c r="E20" s="12"/>
      <c r="F20" s="12"/>
      <c r="G20" s="9"/>
      <c r="H20" s="12" t="s">
        <v>110</v>
      </c>
      <c r="I20" s="12" t="s">
        <v>362</v>
      </c>
      <c r="J20" s="12" t="s">
        <v>113</v>
      </c>
      <c r="K20" s="11"/>
      <c r="L20" s="11"/>
      <c r="M20" s="11"/>
    </row>
    <row r="21" spans="1:13" x14ac:dyDescent="0.25">
      <c r="B21" s="9"/>
      <c r="C21" s="9"/>
      <c r="D21" s="9"/>
      <c r="E21" s="9"/>
      <c r="F21" s="9"/>
      <c r="G21" s="9"/>
      <c r="H21" s="9"/>
      <c r="I21" s="9"/>
      <c r="J21" s="9"/>
    </row>
    <row r="22" spans="1:13" x14ac:dyDescent="0.25">
      <c r="B22" s="9"/>
      <c r="C22" s="9"/>
      <c r="D22" s="9"/>
      <c r="E22" s="9"/>
      <c r="F22" s="9"/>
      <c r="G22" s="9"/>
      <c r="H22" s="9"/>
      <c r="I22" s="9"/>
      <c r="J22" s="9"/>
    </row>
    <row r="23" spans="1:13" x14ac:dyDescent="0.25">
      <c r="A23" s="10"/>
    </row>
    <row r="24" spans="1:13" s="1" customFormat="1" x14ac:dyDescent="0.25">
      <c r="A24" s="13"/>
      <c r="B24" s="14">
        <v>1</v>
      </c>
      <c r="C24" s="14">
        <v>2</v>
      </c>
      <c r="D24" s="14">
        <v>3</v>
      </c>
      <c r="E24" s="14">
        <v>4</v>
      </c>
      <c r="F24" s="14">
        <v>5</v>
      </c>
      <c r="G24" s="19"/>
      <c r="H24" s="14">
        <v>4</v>
      </c>
      <c r="I24" s="14">
        <v>5</v>
      </c>
      <c r="J24" s="14">
        <f ca="1">+G23:M29+G32</f>
        <v>0</v>
      </c>
      <c r="K24" s="13"/>
      <c r="L24" s="13"/>
      <c r="M24" s="13"/>
    </row>
    <row r="25" spans="1:13" ht="105" x14ac:dyDescent="0.25">
      <c r="A25" s="11" t="s">
        <v>92</v>
      </c>
      <c r="B25" s="12" t="s">
        <v>361</v>
      </c>
      <c r="C25" s="12" t="s">
        <v>361</v>
      </c>
      <c r="D25" s="12" t="s">
        <v>365</v>
      </c>
      <c r="E25" s="12" t="s">
        <v>365</v>
      </c>
      <c r="F25" s="12"/>
      <c r="G25" s="9"/>
      <c r="H25" s="12" t="s">
        <v>362</v>
      </c>
      <c r="I25" s="12" t="s">
        <v>363</v>
      </c>
      <c r="J25" s="12" t="s">
        <v>114</v>
      </c>
      <c r="K25" s="11"/>
      <c r="L25" s="11"/>
      <c r="M25" s="11"/>
    </row>
    <row r="26" spans="1:13" ht="105" x14ac:dyDescent="0.25">
      <c r="A26" s="11" t="s">
        <v>93</v>
      </c>
      <c r="B26" s="12" t="s">
        <v>361</v>
      </c>
      <c r="C26" s="12" t="s">
        <v>361</v>
      </c>
      <c r="D26" s="12" t="s">
        <v>366</v>
      </c>
      <c r="E26" s="12" t="s">
        <v>366</v>
      </c>
      <c r="F26" s="12"/>
      <c r="G26" s="9"/>
      <c r="H26" s="12" t="s">
        <v>362</v>
      </c>
      <c r="I26" s="12" t="s">
        <v>363</v>
      </c>
      <c r="J26" s="12" t="s">
        <v>114</v>
      </c>
      <c r="K26" s="11"/>
      <c r="L26" s="11"/>
      <c r="M26" s="11"/>
    </row>
    <row r="27" spans="1:13" ht="105" x14ac:dyDescent="0.25">
      <c r="A27" s="11" t="s">
        <v>94</v>
      </c>
      <c r="B27" s="12" t="s">
        <v>361</v>
      </c>
      <c r="C27" s="12" t="s">
        <v>361</v>
      </c>
      <c r="D27" s="12" t="s">
        <v>349</v>
      </c>
      <c r="E27" s="12" t="s">
        <v>349</v>
      </c>
      <c r="F27" s="12"/>
      <c r="G27" s="9"/>
      <c r="H27" s="12" t="s">
        <v>362</v>
      </c>
      <c r="I27" s="12" t="s">
        <v>363</v>
      </c>
      <c r="J27" s="12" t="s">
        <v>114</v>
      </c>
      <c r="K27" s="11"/>
      <c r="L27" s="11"/>
      <c r="M27" s="11"/>
    </row>
    <row r="28" spans="1:13" ht="105" x14ac:dyDescent="0.25">
      <c r="A28" s="11" t="s">
        <v>95</v>
      </c>
      <c r="B28" s="12" t="s">
        <v>361</v>
      </c>
      <c r="C28" s="12" t="s">
        <v>361</v>
      </c>
      <c r="D28" s="12" t="s">
        <v>350</v>
      </c>
      <c r="E28" s="12" t="s">
        <v>350</v>
      </c>
      <c r="F28" s="12"/>
      <c r="G28" s="9"/>
      <c r="H28" s="12" t="s">
        <v>362</v>
      </c>
      <c r="I28" s="12" t="s">
        <v>363</v>
      </c>
      <c r="J28" s="12" t="s">
        <v>114</v>
      </c>
      <c r="K28" s="11"/>
      <c r="L28" s="11"/>
      <c r="M28" s="11"/>
    </row>
    <row r="29" spans="1:13" ht="105" x14ac:dyDescent="0.25">
      <c r="A29" s="11" t="s">
        <v>96</v>
      </c>
      <c r="B29" s="12" t="s">
        <v>361</v>
      </c>
      <c r="C29" s="12" t="s">
        <v>361</v>
      </c>
      <c r="D29" s="12" t="s">
        <v>349</v>
      </c>
      <c r="E29" s="12" t="s">
        <v>349</v>
      </c>
      <c r="F29" s="12"/>
      <c r="G29" s="9"/>
      <c r="H29" s="12" t="s">
        <v>362</v>
      </c>
      <c r="I29" s="12" t="s">
        <v>363</v>
      </c>
      <c r="J29" s="12" t="s">
        <v>114</v>
      </c>
      <c r="K29" s="11"/>
      <c r="L29" s="11"/>
      <c r="M29" s="11"/>
    </row>
    <row r="30" spans="1:13" x14ac:dyDescent="0.25">
      <c r="A30" s="10"/>
    </row>
    <row r="31" spans="1:13" s="1" customFormat="1" x14ac:dyDescent="0.25">
      <c r="A31" s="13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8"/>
      <c r="H31" s="14">
        <v>4</v>
      </c>
      <c r="I31" s="14">
        <v>5</v>
      </c>
      <c r="J31" s="14">
        <f ca="1">+G30:M37+G40</f>
        <v>0</v>
      </c>
    </row>
    <row r="32" spans="1:13" ht="105" x14ac:dyDescent="0.25">
      <c r="A32" s="11" t="s">
        <v>97</v>
      </c>
      <c r="B32" s="12" t="s">
        <v>361</v>
      </c>
      <c r="C32" s="12" t="s">
        <v>361</v>
      </c>
      <c r="D32" s="12" t="s">
        <v>365</v>
      </c>
      <c r="E32" s="12" t="s">
        <v>365</v>
      </c>
      <c r="F32" s="12"/>
      <c r="G32" s="9"/>
      <c r="H32" s="12" t="s">
        <v>362</v>
      </c>
      <c r="I32" s="12" t="s">
        <v>363</v>
      </c>
      <c r="J32" s="12" t="s">
        <v>114</v>
      </c>
    </row>
    <row r="33" spans="1:13" ht="105" x14ac:dyDescent="0.25">
      <c r="A33" s="11" t="s">
        <v>98</v>
      </c>
      <c r="B33" s="12" t="s">
        <v>361</v>
      </c>
      <c r="C33" s="12" t="s">
        <v>361</v>
      </c>
      <c r="D33" s="12" t="s">
        <v>350</v>
      </c>
      <c r="E33" s="12" t="s">
        <v>350</v>
      </c>
      <c r="F33" s="12"/>
      <c r="G33" s="9"/>
      <c r="H33" s="12" t="s">
        <v>362</v>
      </c>
      <c r="I33" s="12" t="s">
        <v>363</v>
      </c>
      <c r="J33" s="12" t="s">
        <v>114</v>
      </c>
    </row>
    <row r="34" spans="1:13" ht="105" x14ac:dyDescent="0.25">
      <c r="A34" s="11" t="s">
        <v>99</v>
      </c>
      <c r="B34" s="12" t="s">
        <v>361</v>
      </c>
      <c r="C34" s="12" t="s">
        <v>361</v>
      </c>
      <c r="D34" s="12" t="s">
        <v>349</v>
      </c>
      <c r="E34" s="12" t="s">
        <v>349</v>
      </c>
      <c r="F34" s="12"/>
      <c r="G34" s="9"/>
      <c r="H34" s="12" t="s">
        <v>362</v>
      </c>
      <c r="I34" s="12" t="s">
        <v>363</v>
      </c>
      <c r="J34" s="12" t="s">
        <v>114</v>
      </c>
    </row>
    <row r="35" spans="1:13" ht="105" x14ac:dyDescent="0.25">
      <c r="A35" s="11" t="s">
        <v>100</v>
      </c>
      <c r="B35" s="12" t="s">
        <v>361</v>
      </c>
      <c r="C35" s="12" t="s">
        <v>361</v>
      </c>
      <c r="D35" s="12" t="s">
        <v>350</v>
      </c>
      <c r="E35" s="12" t="s">
        <v>350</v>
      </c>
      <c r="F35" s="12"/>
      <c r="G35" s="9"/>
      <c r="H35" s="12" t="s">
        <v>362</v>
      </c>
      <c r="I35" s="12" t="s">
        <v>363</v>
      </c>
      <c r="J35" s="12" t="s">
        <v>114</v>
      </c>
    </row>
    <row r="36" spans="1:13" ht="105" x14ac:dyDescent="0.25">
      <c r="A36" s="11" t="s">
        <v>364</v>
      </c>
      <c r="B36" s="12" t="s">
        <v>361</v>
      </c>
      <c r="C36" s="12" t="s">
        <v>361</v>
      </c>
      <c r="D36" s="12" t="s">
        <v>349</v>
      </c>
      <c r="E36" s="12" t="s">
        <v>349</v>
      </c>
      <c r="F36" s="12"/>
      <c r="G36" s="9"/>
      <c r="H36" s="12" t="s">
        <v>362</v>
      </c>
      <c r="I36" s="12" t="s">
        <v>363</v>
      </c>
      <c r="J36" s="12" t="s">
        <v>114</v>
      </c>
    </row>
    <row r="38" spans="1:13" s="1" customFormat="1" x14ac:dyDescent="0.25">
      <c r="A38" s="13"/>
      <c r="B38" s="14">
        <v>1</v>
      </c>
      <c r="C38" s="14">
        <v>2</v>
      </c>
      <c r="D38" s="14">
        <v>3</v>
      </c>
      <c r="E38" s="14">
        <v>4</v>
      </c>
      <c r="F38" s="14">
        <v>5</v>
      </c>
      <c r="G38" s="19"/>
      <c r="H38" s="14">
        <v>4</v>
      </c>
      <c r="I38" s="14">
        <v>5</v>
      </c>
      <c r="J38" s="14">
        <f ca="1">+G37:M43+G46</f>
        <v>0</v>
      </c>
      <c r="K38" s="13"/>
      <c r="L38" s="13"/>
      <c r="M38" s="13"/>
    </row>
    <row r="39" spans="1:13" ht="105" x14ac:dyDescent="0.25">
      <c r="A39" s="11" t="s">
        <v>101</v>
      </c>
      <c r="B39" s="12" t="s">
        <v>258</v>
      </c>
      <c r="C39" s="12" t="s">
        <v>284</v>
      </c>
      <c r="D39" s="12" t="s">
        <v>367</v>
      </c>
      <c r="E39" s="12" t="s">
        <v>367</v>
      </c>
      <c r="F39" s="18"/>
      <c r="G39" s="20"/>
      <c r="H39" s="12" t="s">
        <v>362</v>
      </c>
      <c r="I39" s="12" t="s">
        <v>363</v>
      </c>
      <c r="J39" s="12" t="s">
        <v>114</v>
      </c>
      <c r="K39" s="11"/>
      <c r="L39" s="11"/>
      <c r="M39" s="11"/>
    </row>
    <row r="40" spans="1:13" ht="105" x14ac:dyDescent="0.25">
      <c r="A40" s="11" t="s">
        <v>102</v>
      </c>
      <c r="B40" s="12" t="s">
        <v>258</v>
      </c>
      <c r="C40" s="12" t="s">
        <v>284</v>
      </c>
      <c r="D40" s="12" t="s">
        <v>367</v>
      </c>
      <c r="E40" s="12" t="s">
        <v>367</v>
      </c>
      <c r="F40" s="18"/>
      <c r="G40" s="20"/>
      <c r="H40" s="12" t="s">
        <v>362</v>
      </c>
      <c r="I40" s="12" t="s">
        <v>363</v>
      </c>
      <c r="J40" s="12" t="s">
        <v>114</v>
      </c>
      <c r="K40" s="11"/>
      <c r="L40" s="11"/>
      <c r="M40" s="11"/>
    </row>
    <row r="41" spans="1:13" ht="105" x14ac:dyDescent="0.25">
      <c r="A41" s="11" t="s">
        <v>103</v>
      </c>
      <c r="B41" s="12" t="s">
        <v>258</v>
      </c>
      <c r="C41" s="12" t="s">
        <v>284</v>
      </c>
      <c r="D41" s="12" t="s">
        <v>349</v>
      </c>
      <c r="E41" s="12" t="s">
        <v>349</v>
      </c>
      <c r="F41" s="12"/>
      <c r="G41" s="9"/>
      <c r="H41" s="12" t="s">
        <v>362</v>
      </c>
      <c r="I41" s="12" t="s">
        <v>363</v>
      </c>
      <c r="J41" s="12" t="s">
        <v>114</v>
      </c>
      <c r="K41" s="11"/>
      <c r="L41" s="11"/>
      <c r="M41" s="11"/>
    </row>
    <row r="42" spans="1:13" ht="105" x14ac:dyDescent="0.25">
      <c r="A42" s="11" t="s">
        <v>104</v>
      </c>
      <c r="B42" s="12" t="s">
        <v>258</v>
      </c>
      <c r="C42" s="12" t="s">
        <v>284</v>
      </c>
      <c r="D42" s="12" t="s">
        <v>367</v>
      </c>
      <c r="E42" s="12" t="s">
        <v>367</v>
      </c>
      <c r="F42" s="18"/>
      <c r="G42" s="20"/>
      <c r="H42" s="12" t="s">
        <v>362</v>
      </c>
      <c r="I42" s="12" t="s">
        <v>363</v>
      </c>
      <c r="J42" s="12" t="s">
        <v>114</v>
      </c>
      <c r="K42" s="11"/>
      <c r="L42" s="11"/>
      <c r="M42" s="11"/>
    </row>
    <row r="43" spans="1:13" ht="105" x14ac:dyDescent="0.25">
      <c r="A43" s="11" t="s">
        <v>105</v>
      </c>
      <c r="B43" s="12" t="s">
        <v>258</v>
      </c>
      <c r="C43" s="12" t="s">
        <v>284</v>
      </c>
      <c r="D43" s="12" t="s">
        <v>349</v>
      </c>
      <c r="E43" s="12" t="s">
        <v>349</v>
      </c>
      <c r="F43" s="12"/>
      <c r="G43" s="9"/>
      <c r="H43" s="12" t="s">
        <v>362</v>
      </c>
      <c r="I43" s="12" t="s">
        <v>363</v>
      </c>
      <c r="J43" s="12" t="s">
        <v>114</v>
      </c>
      <c r="K43" s="11"/>
      <c r="L43" s="11"/>
      <c r="M43" s="11"/>
    </row>
  </sheetData>
  <mergeCells count="2">
    <mergeCell ref="B1:F1"/>
    <mergeCell ref="G1:M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4FE0E-C740-4F84-887B-0B2C09245844}">
  <dimension ref="A1:G29"/>
  <sheetViews>
    <sheetView topLeftCell="A10" workbookViewId="0">
      <selection activeCell="L9" sqref="L9"/>
    </sheetView>
  </sheetViews>
  <sheetFormatPr defaultRowHeight="15" x14ac:dyDescent="0.25"/>
  <sheetData>
    <row r="1" spans="1:7" x14ac:dyDescent="0.25">
      <c r="B1" s="55" t="s">
        <v>292</v>
      </c>
      <c r="C1" s="11"/>
    </row>
    <row r="2" spans="1:7" x14ac:dyDescent="0.25">
      <c r="A2" s="56"/>
      <c r="B2" s="13"/>
      <c r="C2" s="11"/>
    </row>
    <row r="3" spans="1:7" ht="39" x14ac:dyDescent="0.25">
      <c r="A3" s="56"/>
      <c r="B3" s="57" t="s">
        <v>293</v>
      </c>
      <c r="C3" s="57" t="s">
        <v>294</v>
      </c>
      <c r="D3" s="94" t="s">
        <v>295</v>
      </c>
      <c r="E3" s="94"/>
      <c r="F3" s="58" t="s">
        <v>296</v>
      </c>
      <c r="G3" s="11"/>
    </row>
    <row r="4" spans="1:7" ht="38.25" x14ac:dyDescent="0.25">
      <c r="A4" s="56" t="s">
        <v>297</v>
      </c>
      <c r="B4" s="11">
        <f t="shared" ref="B4:B12" si="0">C4*33</f>
        <v>132</v>
      </c>
      <c r="C4" s="59">
        <v>4</v>
      </c>
      <c r="D4" s="55" t="s">
        <v>298</v>
      </c>
      <c r="E4" s="13">
        <v>1320</v>
      </c>
      <c r="F4" s="11">
        <f t="shared" ref="F4:F12" si="1">E4/50</f>
        <v>26.4</v>
      </c>
      <c r="G4" s="11"/>
    </row>
    <row r="5" spans="1:7" ht="38.25" x14ac:dyDescent="0.25">
      <c r="A5" s="56" t="s">
        <v>299</v>
      </c>
      <c r="B5" s="11">
        <f t="shared" si="0"/>
        <v>165</v>
      </c>
      <c r="C5" s="59">
        <v>5</v>
      </c>
      <c r="D5" s="55" t="s">
        <v>300</v>
      </c>
      <c r="E5" s="13">
        <v>1650</v>
      </c>
      <c r="F5" s="11">
        <f t="shared" si="1"/>
        <v>33</v>
      </c>
      <c r="G5" s="11"/>
    </row>
    <row r="6" spans="1:7" ht="38.25" x14ac:dyDescent="0.25">
      <c r="A6" s="56" t="s">
        <v>301</v>
      </c>
      <c r="B6" s="11">
        <f t="shared" si="0"/>
        <v>132</v>
      </c>
      <c r="C6" s="59">
        <v>4</v>
      </c>
      <c r="D6" s="55" t="s">
        <v>298</v>
      </c>
      <c r="E6" s="13">
        <v>1320</v>
      </c>
      <c r="F6" s="11">
        <f t="shared" si="1"/>
        <v>26.4</v>
      </c>
      <c r="G6" s="11"/>
    </row>
    <row r="7" spans="1:7" ht="26.25" x14ac:dyDescent="0.25">
      <c r="A7" s="60" t="s">
        <v>302</v>
      </c>
      <c r="B7" s="11">
        <f t="shared" si="0"/>
        <v>99</v>
      </c>
      <c r="C7" s="55">
        <v>3</v>
      </c>
      <c r="D7" s="55" t="s">
        <v>303</v>
      </c>
      <c r="E7" s="13">
        <v>990</v>
      </c>
      <c r="F7" s="11">
        <f t="shared" si="1"/>
        <v>19.8</v>
      </c>
      <c r="G7" s="11"/>
    </row>
    <row r="8" spans="1:7" ht="51.75" x14ac:dyDescent="0.25">
      <c r="A8" s="60" t="s">
        <v>304</v>
      </c>
      <c r="B8" s="11">
        <f t="shared" si="0"/>
        <v>99</v>
      </c>
      <c r="C8" s="55">
        <v>3</v>
      </c>
      <c r="D8" s="55" t="s">
        <v>303</v>
      </c>
      <c r="E8" s="13">
        <v>990</v>
      </c>
      <c r="F8" s="11">
        <f t="shared" si="1"/>
        <v>19.8</v>
      </c>
      <c r="G8" s="11"/>
    </row>
    <row r="9" spans="1:7" ht="51.75" x14ac:dyDescent="0.25">
      <c r="A9" s="60" t="s">
        <v>305</v>
      </c>
      <c r="B9" s="11">
        <f t="shared" si="0"/>
        <v>99</v>
      </c>
      <c r="C9" s="55">
        <v>3</v>
      </c>
      <c r="D9" s="55" t="s">
        <v>303</v>
      </c>
      <c r="E9" s="13">
        <v>990</v>
      </c>
      <c r="F9" s="11">
        <f t="shared" si="1"/>
        <v>19.8</v>
      </c>
      <c r="G9" s="11"/>
    </row>
    <row r="10" spans="1:7" ht="26.25" x14ac:dyDescent="0.25">
      <c r="A10" s="60" t="s">
        <v>306</v>
      </c>
      <c r="B10" s="11">
        <f t="shared" si="0"/>
        <v>66</v>
      </c>
      <c r="C10" s="55">
        <v>2</v>
      </c>
      <c r="D10" s="55" t="s">
        <v>307</v>
      </c>
      <c r="E10" s="13">
        <v>660</v>
      </c>
      <c r="F10" s="11">
        <f t="shared" si="1"/>
        <v>13.2</v>
      </c>
      <c r="G10" s="11"/>
    </row>
    <row r="11" spans="1:7" ht="39" x14ac:dyDescent="0.25">
      <c r="A11" s="60" t="s">
        <v>0</v>
      </c>
      <c r="B11" s="11">
        <f t="shared" si="0"/>
        <v>66</v>
      </c>
      <c r="C11" s="55">
        <v>2</v>
      </c>
      <c r="D11" s="55" t="s">
        <v>307</v>
      </c>
      <c r="E11" s="13">
        <v>660</v>
      </c>
      <c r="F11" s="11">
        <f t="shared" si="1"/>
        <v>13.2</v>
      </c>
      <c r="G11" s="11"/>
    </row>
    <row r="12" spans="1:7" x14ac:dyDescent="0.25">
      <c r="A12" s="61" t="s">
        <v>308</v>
      </c>
      <c r="B12" s="11">
        <f t="shared" si="0"/>
        <v>33</v>
      </c>
      <c r="C12" s="62">
        <v>1</v>
      </c>
      <c r="D12" s="55" t="s">
        <v>309</v>
      </c>
      <c r="E12" s="13">
        <v>330</v>
      </c>
      <c r="F12" s="11">
        <f t="shared" si="1"/>
        <v>6.6</v>
      </c>
      <c r="G12" s="11"/>
    </row>
    <row r="13" spans="1:7" x14ac:dyDescent="0.25">
      <c r="A13" s="63"/>
      <c r="B13" s="11">
        <f>SUM(B4:B12)</f>
        <v>891</v>
      </c>
      <c r="C13" s="55">
        <f>SUM(C4:C12)</f>
        <v>27</v>
      </c>
      <c r="D13" s="13"/>
      <c r="E13" s="13"/>
      <c r="F13" s="11">
        <f t="shared" ref="F13" si="2">E13/55</f>
        <v>0</v>
      </c>
      <c r="G13" s="11"/>
    </row>
    <row r="16" spans="1:7" ht="39" x14ac:dyDescent="0.25">
      <c r="A16" s="56"/>
      <c r="B16" s="57" t="s">
        <v>293</v>
      </c>
      <c r="C16" s="57" t="s">
        <v>294</v>
      </c>
      <c r="D16" s="94" t="s">
        <v>295</v>
      </c>
      <c r="E16" s="94"/>
      <c r="F16" s="58" t="s">
        <v>296</v>
      </c>
    </row>
    <row r="17" spans="1:6" ht="38.25" x14ac:dyDescent="0.25">
      <c r="A17" s="56" t="s">
        <v>297</v>
      </c>
      <c r="B17" s="11">
        <f>C17*33</f>
        <v>132</v>
      </c>
      <c r="C17" s="59">
        <v>4</v>
      </c>
      <c r="D17" s="55" t="s">
        <v>298</v>
      </c>
      <c r="E17" s="13">
        <v>1320</v>
      </c>
      <c r="F17" s="11">
        <f t="shared" ref="F17:F28" si="3">E17/50</f>
        <v>26.4</v>
      </c>
    </row>
    <row r="18" spans="1:6" ht="38.25" x14ac:dyDescent="0.25">
      <c r="A18" s="56" t="s">
        <v>299</v>
      </c>
      <c r="B18" s="11">
        <f>C18*33</f>
        <v>132</v>
      </c>
      <c r="C18" s="59">
        <v>4</v>
      </c>
      <c r="D18" s="55" t="s">
        <v>298</v>
      </c>
      <c r="E18" s="13">
        <v>1320</v>
      </c>
      <c r="F18" s="11">
        <f t="shared" si="3"/>
        <v>26.4</v>
      </c>
    </row>
    <row r="19" spans="1:6" ht="38.25" x14ac:dyDescent="0.25">
      <c r="A19" s="56" t="s">
        <v>301</v>
      </c>
      <c r="B19" s="11">
        <f>C19*33</f>
        <v>99</v>
      </c>
      <c r="C19" s="59">
        <v>3</v>
      </c>
      <c r="D19" s="55" t="s">
        <v>303</v>
      </c>
      <c r="E19" s="13">
        <v>990</v>
      </c>
      <c r="F19" s="11">
        <f t="shared" si="3"/>
        <v>19.8</v>
      </c>
    </row>
    <row r="20" spans="1:6" x14ac:dyDescent="0.25">
      <c r="A20" s="60" t="s">
        <v>310</v>
      </c>
      <c r="B20" s="11">
        <f>C20*33</f>
        <v>99</v>
      </c>
      <c r="C20" s="55">
        <v>3</v>
      </c>
      <c r="D20" s="55" t="s">
        <v>303</v>
      </c>
      <c r="E20" s="13">
        <v>990</v>
      </c>
      <c r="F20" s="11">
        <f t="shared" si="3"/>
        <v>19.8</v>
      </c>
    </row>
    <row r="21" spans="1:6" x14ac:dyDescent="0.25">
      <c r="A21" s="60" t="s">
        <v>62</v>
      </c>
      <c r="B21" s="11">
        <v>99</v>
      </c>
      <c r="C21" s="55">
        <v>3</v>
      </c>
      <c r="D21" s="55" t="s">
        <v>303</v>
      </c>
      <c r="E21" s="13">
        <v>990</v>
      </c>
      <c r="F21" s="11">
        <f t="shared" si="3"/>
        <v>19.8</v>
      </c>
    </row>
    <row r="22" spans="1:6" ht="51.75" x14ac:dyDescent="0.25">
      <c r="A22" s="60" t="s">
        <v>304</v>
      </c>
      <c r="B22" s="11">
        <f t="shared" ref="B22:B28" si="4">C22*33</f>
        <v>99</v>
      </c>
      <c r="C22" s="55">
        <v>3</v>
      </c>
      <c r="D22" s="55" t="s">
        <v>303</v>
      </c>
      <c r="E22" s="13">
        <v>990</v>
      </c>
      <c r="F22" s="11">
        <f t="shared" si="3"/>
        <v>19.8</v>
      </c>
    </row>
    <row r="23" spans="1:6" ht="26.25" x14ac:dyDescent="0.25">
      <c r="A23" s="60" t="s">
        <v>311</v>
      </c>
      <c r="B23" s="11">
        <f t="shared" si="4"/>
        <v>66</v>
      </c>
      <c r="C23" s="55">
        <v>2</v>
      </c>
      <c r="D23" s="55" t="s">
        <v>307</v>
      </c>
      <c r="E23" s="13">
        <v>660</v>
      </c>
      <c r="F23" s="11">
        <f t="shared" si="3"/>
        <v>13.2</v>
      </c>
    </row>
    <row r="24" spans="1:6" x14ac:dyDescent="0.25">
      <c r="A24" s="60" t="s">
        <v>63</v>
      </c>
      <c r="B24" s="11">
        <f t="shared" si="4"/>
        <v>66</v>
      </c>
      <c r="C24" s="55">
        <v>2</v>
      </c>
      <c r="D24" s="55" t="s">
        <v>307</v>
      </c>
      <c r="E24" s="13">
        <v>660</v>
      </c>
      <c r="F24" s="11">
        <f t="shared" si="3"/>
        <v>13.2</v>
      </c>
    </row>
    <row r="25" spans="1:6" ht="26.25" x14ac:dyDescent="0.25">
      <c r="A25" s="60" t="s">
        <v>306</v>
      </c>
      <c r="B25" s="11">
        <f t="shared" si="4"/>
        <v>66</v>
      </c>
      <c r="C25" s="55">
        <v>2</v>
      </c>
      <c r="D25" s="55" t="s">
        <v>307</v>
      </c>
      <c r="E25" s="13">
        <v>660</v>
      </c>
      <c r="F25" s="11">
        <f t="shared" si="3"/>
        <v>13.2</v>
      </c>
    </row>
    <row r="26" spans="1:6" ht="26.25" x14ac:dyDescent="0.25">
      <c r="A26" s="60" t="s">
        <v>312</v>
      </c>
      <c r="B26" s="11">
        <f t="shared" si="4"/>
        <v>66</v>
      </c>
      <c r="C26" s="62">
        <v>2</v>
      </c>
      <c r="D26" s="55" t="s">
        <v>307</v>
      </c>
      <c r="E26" s="13">
        <v>660</v>
      </c>
      <c r="F26" s="11">
        <f t="shared" si="3"/>
        <v>13.2</v>
      </c>
    </row>
    <row r="27" spans="1:6" ht="39" x14ac:dyDescent="0.25">
      <c r="A27" s="60" t="s">
        <v>0</v>
      </c>
      <c r="B27" s="11">
        <f t="shared" si="4"/>
        <v>66</v>
      </c>
      <c r="C27" s="55">
        <v>2</v>
      </c>
      <c r="D27" s="55" t="s">
        <v>307</v>
      </c>
      <c r="E27" s="13">
        <v>660</v>
      </c>
      <c r="F27" s="11">
        <f t="shared" si="3"/>
        <v>13.2</v>
      </c>
    </row>
    <row r="28" spans="1:6" x14ac:dyDescent="0.25">
      <c r="A28" s="64" t="s">
        <v>308</v>
      </c>
      <c r="B28" s="11">
        <f t="shared" si="4"/>
        <v>33</v>
      </c>
      <c r="C28" s="55">
        <v>1</v>
      </c>
      <c r="D28" s="55" t="s">
        <v>309</v>
      </c>
      <c r="E28" s="13">
        <v>330</v>
      </c>
      <c r="F28" s="11">
        <f t="shared" si="3"/>
        <v>6.6</v>
      </c>
    </row>
    <row r="29" spans="1:6" x14ac:dyDescent="0.25">
      <c r="A29" s="63"/>
      <c r="B29" s="11">
        <f>SUM(B17:B28)</f>
        <v>1023</v>
      </c>
      <c r="C29" s="11">
        <f>SUM(C17:C28)</f>
        <v>31</v>
      </c>
      <c r="D29" s="11"/>
      <c r="E29" s="11"/>
      <c r="F29" s="11">
        <f>SUM(F17:F28)</f>
        <v>204.59999999999994</v>
      </c>
    </row>
  </sheetData>
  <mergeCells count="2">
    <mergeCell ref="D3:E3"/>
    <mergeCell ref="D16:E16"/>
  </mergeCells>
  <conditionalFormatting sqref="C4:C11">
    <cfRule type="cellIs" dxfId="3" priority="4" stopIfTrue="1" operator="greaterThan">
      <formula>0</formula>
    </cfRule>
  </conditionalFormatting>
  <conditionalFormatting sqref="C13">
    <cfRule type="cellIs" dxfId="2" priority="3" stopIfTrue="1" operator="greaterThan">
      <formula>0</formula>
    </cfRule>
  </conditionalFormatting>
  <conditionalFormatting sqref="C17:C25 C28">
    <cfRule type="cellIs" dxfId="1" priority="2" stopIfTrue="1" operator="greaterThan">
      <formula>0</formula>
    </cfRule>
  </conditionalFormatting>
  <conditionalFormatting sqref="C27">
    <cfRule type="cellIs" dxfId="0" priority="1" stopIfTrue="1" operator="greater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9742F-CA54-4E89-825E-505C6FDEF1A5}">
  <dimension ref="A1:P62"/>
  <sheetViews>
    <sheetView topLeftCell="A21" zoomScale="82" zoomScaleNormal="82" workbookViewId="0">
      <selection activeCell="D21" sqref="D21"/>
    </sheetView>
  </sheetViews>
  <sheetFormatPr defaultRowHeight="15" x14ac:dyDescent="0.25"/>
  <cols>
    <col min="1" max="1" width="20.28515625" customWidth="1"/>
    <col min="3" max="3" width="10.85546875" customWidth="1"/>
    <col min="5" max="5" width="13.5703125" customWidth="1"/>
    <col min="6" max="6" width="10.85546875" customWidth="1"/>
    <col min="7" max="7" width="10.42578125" customWidth="1"/>
    <col min="11" max="11" width="16.5703125" customWidth="1"/>
    <col min="12" max="12" width="15.42578125" customWidth="1"/>
    <col min="13" max="13" width="3.42578125" customWidth="1"/>
    <col min="14" max="14" width="13" customWidth="1"/>
  </cols>
  <sheetData>
    <row r="1" spans="1:16" ht="114.75" x14ac:dyDescent="0.25">
      <c r="A1" s="65" t="s">
        <v>313</v>
      </c>
      <c r="B1" s="66" t="s">
        <v>314</v>
      </c>
      <c r="C1" s="65" t="s">
        <v>315</v>
      </c>
      <c r="D1" s="67" t="s">
        <v>316</v>
      </c>
      <c r="E1" s="65" t="s">
        <v>317</v>
      </c>
      <c r="F1" s="65" t="s">
        <v>318</v>
      </c>
      <c r="G1" s="67" t="s">
        <v>319</v>
      </c>
      <c r="H1" s="67" t="s">
        <v>320</v>
      </c>
      <c r="I1" s="67" t="s">
        <v>321</v>
      </c>
      <c r="J1" s="67" t="s">
        <v>322</v>
      </c>
      <c r="K1" s="67" t="s">
        <v>323</v>
      </c>
      <c r="L1" s="67" t="s">
        <v>324</v>
      </c>
      <c r="M1" s="67"/>
      <c r="N1" s="67" t="s">
        <v>325</v>
      </c>
      <c r="O1" s="67" t="s">
        <v>326</v>
      </c>
      <c r="P1" s="65" t="s">
        <v>327</v>
      </c>
    </row>
    <row r="2" spans="1:16" x14ac:dyDescent="0.25">
      <c r="A2" s="68" t="s">
        <v>126</v>
      </c>
      <c r="B2" s="69">
        <v>18</v>
      </c>
      <c r="C2" s="70">
        <v>180</v>
      </c>
      <c r="D2" s="71">
        <f t="shared" ref="D2:D12" si="0">(C2*33)</f>
        <v>5940</v>
      </c>
      <c r="E2" s="72">
        <f t="shared" ref="E2:E62" si="1">(D2/50)</f>
        <v>118.8</v>
      </c>
      <c r="F2" s="73">
        <f t="shared" ref="F2:F62" si="2">(D2/60)</f>
        <v>99</v>
      </c>
      <c r="G2" s="74">
        <v>3300</v>
      </c>
      <c r="H2" s="75"/>
      <c r="I2" s="76">
        <v>720</v>
      </c>
      <c r="J2" s="77">
        <v>720</v>
      </c>
      <c r="K2" s="78"/>
      <c r="L2" s="77"/>
      <c r="M2" s="77"/>
      <c r="N2" s="79">
        <v>1200</v>
      </c>
      <c r="O2" s="80">
        <f t="shared" ref="O2:O62" si="3">(D2-G2-H2-I2-J2-K2-L2-M2-N2)</f>
        <v>0</v>
      </c>
      <c r="P2" s="72">
        <f>(O2/60)</f>
        <v>0</v>
      </c>
    </row>
    <row r="3" spans="1:16" x14ac:dyDescent="0.25">
      <c r="A3" s="68" t="s">
        <v>2</v>
      </c>
      <c r="B3" s="69">
        <v>18</v>
      </c>
      <c r="C3" s="70">
        <v>180</v>
      </c>
      <c r="D3" s="71">
        <f t="shared" si="0"/>
        <v>5940</v>
      </c>
      <c r="E3" s="72">
        <f t="shared" si="1"/>
        <v>118.8</v>
      </c>
      <c r="F3" s="73">
        <f t="shared" si="2"/>
        <v>99</v>
      </c>
      <c r="G3" s="74">
        <v>3300</v>
      </c>
      <c r="H3" s="75"/>
      <c r="I3" s="76">
        <v>720</v>
      </c>
      <c r="J3" s="77">
        <v>720</v>
      </c>
      <c r="K3" s="78"/>
      <c r="L3" s="77"/>
      <c r="M3" s="77"/>
      <c r="N3" s="79">
        <v>1200</v>
      </c>
      <c r="O3" s="80">
        <f t="shared" si="3"/>
        <v>0</v>
      </c>
      <c r="P3" s="72">
        <f t="shared" ref="P3:P62" si="4">(O3/60)</f>
        <v>0</v>
      </c>
    </row>
    <row r="4" spans="1:16" x14ac:dyDescent="0.25">
      <c r="A4" s="68" t="s">
        <v>3</v>
      </c>
      <c r="B4" s="69">
        <v>18</v>
      </c>
      <c r="C4" s="70">
        <v>180</v>
      </c>
      <c r="D4" s="71">
        <f t="shared" si="0"/>
        <v>5940</v>
      </c>
      <c r="E4" s="72">
        <f t="shared" si="1"/>
        <v>118.8</v>
      </c>
      <c r="F4" s="73">
        <f t="shared" si="2"/>
        <v>99</v>
      </c>
      <c r="G4" s="74">
        <v>3300</v>
      </c>
      <c r="H4" s="75"/>
      <c r="I4" s="76">
        <v>720</v>
      </c>
      <c r="J4" s="77">
        <v>720</v>
      </c>
      <c r="K4" s="78"/>
      <c r="L4" s="77"/>
      <c r="M4" s="77"/>
      <c r="N4" s="79">
        <v>1200</v>
      </c>
      <c r="O4" s="80">
        <f t="shared" si="3"/>
        <v>0</v>
      </c>
      <c r="P4" s="72">
        <f t="shared" si="4"/>
        <v>0</v>
      </c>
    </row>
    <row r="5" spans="1:16" x14ac:dyDescent="0.25">
      <c r="A5" s="81" t="s">
        <v>330</v>
      </c>
      <c r="B5" s="69">
        <v>2</v>
      </c>
      <c r="C5" s="70">
        <v>20</v>
      </c>
      <c r="D5" s="71">
        <f t="shared" si="0"/>
        <v>660</v>
      </c>
      <c r="E5" s="72">
        <f t="shared" si="1"/>
        <v>13.2</v>
      </c>
      <c r="F5" s="73">
        <f t="shared" si="2"/>
        <v>11</v>
      </c>
      <c r="G5" s="74">
        <v>600</v>
      </c>
      <c r="H5" s="75"/>
      <c r="I5" s="76">
        <v>60</v>
      </c>
      <c r="J5" s="77"/>
      <c r="K5" s="78"/>
      <c r="L5" s="77"/>
      <c r="M5" s="77"/>
      <c r="N5" s="79"/>
      <c r="O5" s="80">
        <f t="shared" si="3"/>
        <v>0</v>
      </c>
      <c r="P5" s="72">
        <f t="shared" si="4"/>
        <v>0</v>
      </c>
    </row>
    <row r="6" spans="1:16" x14ac:dyDescent="0.25">
      <c r="A6" s="82" t="s">
        <v>219</v>
      </c>
      <c r="B6" s="69">
        <v>6</v>
      </c>
      <c r="C6" s="70">
        <v>60</v>
      </c>
      <c r="D6" s="71">
        <f t="shared" si="0"/>
        <v>1980</v>
      </c>
      <c r="E6" s="72">
        <f t="shared" si="1"/>
        <v>39.6</v>
      </c>
      <c r="F6" s="73">
        <f t="shared" si="2"/>
        <v>33</v>
      </c>
      <c r="G6" s="74">
        <v>1650</v>
      </c>
      <c r="H6" s="75"/>
      <c r="I6" s="76">
        <v>330</v>
      </c>
      <c r="J6" s="77"/>
      <c r="K6" s="78"/>
      <c r="L6" s="77"/>
      <c r="M6" s="77"/>
      <c r="N6" s="79"/>
      <c r="O6" s="80">
        <f t="shared" si="3"/>
        <v>0</v>
      </c>
      <c r="P6" s="72">
        <f t="shared" si="4"/>
        <v>0</v>
      </c>
    </row>
    <row r="7" spans="1:16" x14ac:dyDescent="0.25">
      <c r="A7" s="68" t="s">
        <v>1</v>
      </c>
      <c r="B7" s="69" t="s">
        <v>132</v>
      </c>
      <c r="C7" s="70">
        <v>180</v>
      </c>
      <c r="D7" s="71">
        <f t="shared" si="0"/>
        <v>5940</v>
      </c>
      <c r="E7" s="72">
        <f t="shared" si="1"/>
        <v>118.8</v>
      </c>
      <c r="F7" s="73">
        <f t="shared" si="2"/>
        <v>99</v>
      </c>
      <c r="G7" s="74">
        <v>5220</v>
      </c>
      <c r="H7" s="75"/>
      <c r="I7" s="76">
        <v>720</v>
      </c>
      <c r="J7" s="77"/>
      <c r="K7" s="78"/>
      <c r="L7" s="77"/>
      <c r="M7" s="77"/>
      <c r="N7" s="79"/>
      <c r="O7" s="80">
        <f t="shared" si="3"/>
        <v>0</v>
      </c>
      <c r="P7" s="72">
        <f t="shared" si="4"/>
        <v>0</v>
      </c>
    </row>
    <row r="8" spans="1:16" x14ac:dyDescent="0.25">
      <c r="A8" s="68" t="s">
        <v>4</v>
      </c>
      <c r="B8" s="69">
        <v>18</v>
      </c>
      <c r="C8" s="70">
        <v>180</v>
      </c>
      <c r="D8" s="71">
        <f t="shared" si="0"/>
        <v>5940</v>
      </c>
      <c r="E8" s="72">
        <f t="shared" si="1"/>
        <v>118.8</v>
      </c>
      <c r="F8" s="73">
        <f t="shared" si="2"/>
        <v>99</v>
      </c>
      <c r="G8" s="74">
        <v>2670</v>
      </c>
      <c r="H8" s="75">
        <v>1650</v>
      </c>
      <c r="I8" s="76">
        <v>720</v>
      </c>
      <c r="J8" s="77"/>
      <c r="K8" s="78"/>
      <c r="L8" s="77">
        <v>900</v>
      </c>
      <c r="M8" s="77"/>
      <c r="N8" s="79"/>
      <c r="O8" s="80">
        <f t="shared" si="3"/>
        <v>0</v>
      </c>
      <c r="P8" s="72">
        <f t="shared" si="4"/>
        <v>0</v>
      </c>
    </row>
    <row r="9" spans="1:16" x14ac:dyDescent="0.25">
      <c r="A9" s="68" t="s">
        <v>5</v>
      </c>
      <c r="B9" s="69">
        <v>18</v>
      </c>
      <c r="C9" s="70">
        <v>180</v>
      </c>
      <c r="D9" s="71">
        <f t="shared" si="0"/>
        <v>5940</v>
      </c>
      <c r="E9" s="72">
        <f t="shared" si="1"/>
        <v>118.8</v>
      </c>
      <c r="F9" s="73">
        <f t="shared" si="2"/>
        <v>99</v>
      </c>
      <c r="G9" s="74">
        <v>2370</v>
      </c>
      <c r="H9" s="75">
        <v>1650</v>
      </c>
      <c r="I9" s="76">
        <v>720</v>
      </c>
      <c r="J9" s="77"/>
      <c r="K9" s="78"/>
      <c r="L9" s="77"/>
      <c r="M9" s="77"/>
      <c r="N9" s="79">
        <v>1200</v>
      </c>
      <c r="O9" s="80">
        <f t="shared" si="3"/>
        <v>0</v>
      </c>
      <c r="P9" s="72">
        <f t="shared" si="4"/>
        <v>0</v>
      </c>
    </row>
    <row r="10" spans="1:16" x14ac:dyDescent="0.25">
      <c r="A10" s="68" t="s">
        <v>74</v>
      </c>
      <c r="B10" s="69" t="s">
        <v>141</v>
      </c>
      <c r="C10" s="70">
        <v>190</v>
      </c>
      <c r="D10" s="71">
        <f t="shared" si="0"/>
        <v>6270</v>
      </c>
      <c r="E10" s="72">
        <f t="shared" si="1"/>
        <v>125.4</v>
      </c>
      <c r="F10" s="73">
        <f t="shared" si="2"/>
        <v>104.5</v>
      </c>
      <c r="G10" s="74">
        <v>1650</v>
      </c>
      <c r="H10" s="75">
        <v>1650</v>
      </c>
      <c r="I10" s="76">
        <v>570</v>
      </c>
      <c r="J10" s="77"/>
      <c r="K10" s="78"/>
      <c r="L10" s="77">
        <v>2400</v>
      </c>
      <c r="M10" s="77"/>
      <c r="N10" s="79"/>
      <c r="O10" s="80">
        <f t="shared" si="3"/>
        <v>0</v>
      </c>
      <c r="P10" s="72">
        <f t="shared" si="4"/>
        <v>0</v>
      </c>
    </row>
    <row r="11" spans="1:16" x14ac:dyDescent="0.25">
      <c r="A11" s="68" t="s">
        <v>6</v>
      </c>
      <c r="B11" s="69">
        <v>18</v>
      </c>
      <c r="C11" s="70">
        <v>180</v>
      </c>
      <c r="D11" s="71">
        <f t="shared" si="0"/>
        <v>5940</v>
      </c>
      <c r="E11" s="72">
        <f t="shared" si="1"/>
        <v>118.8</v>
      </c>
      <c r="F11" s="73">
        <f t="shared" si="2"/>
        <v>99</v>
      </c>
      <c r="G11" s="74">
        <v>3570</v>
      </c>
      <c r="H11" s="75">
        <v>1650</v>
      </c>
      <c r="I11" s="76">
        <v>720</v>
      </c>
      <c r="J11" s="77"/>
      <c r="K11" s="78"/>
      <c r="L11" s="77"/>
      <c r="M11" s="77"/>
      <c r="N11" s="79"/>
      <c r="O11" s="80">
        <f t="shared" si="3"/>
        <v>0</v>
      </c>
      <c r="P11" s="72">
        <f t="shared" si="4"/>
        <v>0</v>
      </c>
    </row>
    <row r="12" spans="1:16" x14ac:dyDescent="0.25">
      <c r="A12" s="68" t="s">
        <v>76</v>
      </c>
      <c r="B12" s="69">
        <v>18</v>
      </c>
      <c r="C12" s="70">
        <v>180</v>
      </c>
      <c r="D12" s="71">
        <f t="shared" si="0"/>
        <v>5940</v>
      </c>
      <c r="E12" s="72">
        <f t="shared" si="1"/>
        <v>118.8</v>
      </c>
      <c r="F12" s="73">
        <f t="shared" si="2"/>
        <v>99</v>
      </c>
      <c r="G12" s="74">
        <v>2370</v>
      </c>
      <c r="H12" s="75">
        <v>1650</v>
      </c>
      <c r="I12" s="76">
        <v>720</v>
      </c>
      <c r="J12" s="77"/>
      <c r="K12" s="78"/>
      <c r="L12" s="77">
        <v>1200</v>
      </c>
      <c r="M12" s="77"/>
      <c r="N12" s="79"/>
      <c r="O12" s="80">
        <f t="shared" si="3"/>
        <v>0</v>
      </c>
      <c r="P12" s="72">
        <f t="shared" si="4"/>
        <v>0</v>
      </c>
    </row>
    <row r="13" spans="1:16" x14ac:dyDescent="0.25">
      <c r="A13" s="68" t="s">
        <v>7</v>
      </c>
      <c r="B13" s="69" t="s">
        <v>178</v>
      </c>
      <c r="C13" s="70">
        <v>180</v>
      </c>
      <c r="D13" s="71">
        <f>(C13*33)</f>
        <v>5940</v>
      </c>
      <c r="E13" s="72">
        <f t="shared" si="1"/>
        <v>118.8</v>
      </c>
      <c r="F13" s="73">
        <f t="shared" si="2"/>
        <v>99</v>
      </c>
      <c r="G13" s="74">
        <v>3120</v>
      </c>
      <c r="H13" s="75"/>
      <c r="I13" s="76">
        <v>720</v>
      </c>
      <c r="J13" s="77">
        <v>900</v>
      </c>
      <c r="K13" s="78"/>
      <c r="L13" s="77"/>
      <c r="M13" s="77"/>
      <c r="N13" s="79">
        <v>1200</v>
      </c>
      <c r="O13" s="80">
        <f t="shared" si="3"/>
        <v>0</v>
      </c>
      <c r="P13" s="72">
        <f t="shared" si="4"/>
        <v>0</v>
      </c>
    </row>
    <row r="14" spans="1:16" x14ac:dyDescent="0.25">
      <c r="A14" s="68" t="s">
        <v>8</v>
      </c>
      <c r="B14" s="69">
        <v>18</v>
      </c>
      <c r="C14" s="70">
        <v>180</v>
      </c>
      <c r="D14" s="71">
        <f>(C14*33)</f>
        <v>5940</v>
      </c>
      <c r="E14" s="72">
        <f t="shared" si="1"/>
        <v>118.8</v>
      </c>
      <c r="F14" s="73">
        <f t="shared" si="2"/>
        <v>99</v>
      </c>
      <c r="G14" s="74">
        <v>1650</v>
      </c>
      <c r="H14" s="75">
        <v>1650</v>
      </c>
      <c r="I14" s="76">
        <v>720</v>
      </c>
      <c r="J14" s="77">
        <v>900</v>
      </c>
      <c r="K14" s="78">
        <v>1020</v>
      </c>
      <c r="L14" s="77"/>
      <c r="M14" s="77"/>
      <c r="N14" s="79"/>
      <c r="O14" s="80">
        <f t="shared" si="3"/>
        <v>0</v>
      </c>
      <c r="P14" s="72">
        <f t="shared" si="4"/>
        <v>0</v>
      </c>
    </row>
    <row r="15" spans="1:16" x14ac:dyDescent="0.25">
      <c r="A15" s="68" t="s">
        <v>174</v>
      </c>
      <c r="B15" s="69">
        <v>18</v>
      </c>
      <c r="C15" s="70">
        <v>180</v>
      </c>
      <c r="D15" s="71">
        <f t="shared" ref="D15:D27" si="5">(C15*33)</f>
        <v>5940</v>
      </c>
      <c r="E15" s="72">
        <f t="shared" si="1"/>
        <v>118.8</v>
      </c>
      <c r="F15" s="72">
        <f t="shared" si="2"/>
        <v>99</v>
      </c>
      <c r="G15" s="74">
        <v>1650</v>
      </c>
      <c r="H15" s="83">
        <v>1650</v>
      </c>
      <c r="I15" s="76">
        <v>720</v>
      </c>
      <c r="J15" s="84">
        <v>900</v>
      </c>
      <c r="K15" s="85">
        <v>1020</v>
      </c>
      <c r="L15" s="84"/>
      <c r="M15" s="84"/>
      <c r="N15" s="79"/>
      <c r="O15" s="80">
        <f t="shared" si="3"/>
        <v>0</v>
      </c>
      <c r="P15" s="72">
        <f t="shared" si="4"/>
        <v>0</v>
      </c>
    </row>
    <row r="16" spans="1:16" x14ac:dyDescent="0.25">
      <c r="A16" s="68" t="s">
        <v>9</v>
      </c>
      <c r="B16" s="69" t="s">
        <v>186</v>
      </c>
      <c r="C16" s="70">
        <v>180</v>
      </c>
      <c r="D16" s="71">
        <f t="shared" si="5"/>
        <v>5940</v>
      </c>
      <c r="E16" s="72">
        <f t="shared" si="1"/>
        <v>118.8</v>
      </c>
      <c r="F16" s="73">
        <f t="shared" si="2"/>
        <v>99</v>
      </c>
      <c r="G16" s="74"/>
      <c r="H16" s="75">
        <v>3300</v>
      </c>
      <c r="I16" s="76">
        <v>720</v>
      </c>
      <c r="J16" s="77">
        <v>900</v>
      </c>
      <c r="K16" s="78">
        <v>1020</v>
      </c>
      <c r="L16" s="77"/>
      <c r="M16" s="77"/>
      <c r="N16" s="79"/>
      <c r="O16" s="80">
        <f t="shared" si="3"/>
        <v>0</v>
      </c>
      <c r="P16" s="72">
        <f t="shared" si="4"/>
        <v>0</v>
      </c>
    </row>
    <row r="17" spans="1:16" x14ac:dyDescent="0.25">
      <c r="A17" s="68" t="s">
        <v>78</v>
      </c>
      <c r="B17" s="69">
        <v>18</v>
      </c>
      <c r="C17" s="70">
        <v>180</v>
      </c>
      <c r="D17" s="71">
        <f t="shared" si="5"/>
        <v>5940</v>
      </c>
      <c r="E17" s="72">
        <f t="shared" si="1"/>
        <v>118.8</v>
      </c>
      <c r="F17" s="73">
        <f t="shared" si="2"/>
        <v>99</v>
      </c>
      <c r="G17" s="74">
        <v>1650</v>
      </c>
      <c r="H17" s="75">
        <v>1650</v>
      </c>
      <c r="I17" s="76">
        <v>720</v>
      </c>
      <c r="J17" s="77">
        <v>900</v>
      </c>
      <c r="K17" s="78">
        <v>1020</v>
      </c>
      <c r="L17" s="77"/>
      <c r="M17" s="77"/>
      <c r="N17" s="79"/>
      <c r="O17" s="80">
        <f t="shared" si="3"/>
        <v>0</v>
      </c>
      <c r="P17" s="72">
        <f t="shared" si="4"/>
        <v>0</v>
      </c>
    </row>
    <row r="18" spans="1:16" x14ac:dyDescent="0.25">
      <c r="A18" s="68" t="s">
        <v>207</v>
      </c>
      <c r="B18" s="69">
        <v>18</v>
      </c>
      <c r="C18" s="70">
        <v>180</v>
      </c>
      <c r="D18" s="71">
        <f t="shared" si="5"/>
        <v>5940</v>
      </c>
      <c r="E18" s="72">
        <f t="shared" si="1"/>
        <v>118.8</v>
      </c>
      <c r="F18" s="73">
        <f t="shared" si="2"/>
        <v>99</v>
      </c>
      <c r="G18" s="74">
        <v>1650</v>
      </c>
      <c r="H18" s="75">
        <v>1650</v>
      </c>
      <c r="I18" s="76">
        <v>720</v>
      </c>
      <c r="J18" s="77">
        <v>900</v>
      </c>
      <c r="K18" s="78">
        <v>1020</v>
      </c>
      <c r="L18" s="77"/>
      <c r="M18" s="77"/>
      <c r="N18" s="79"/>
      <c r="O18" s="80">
        <f t="shared" si="3"/>
        <v>0</v>
      </c>
      <c r="P18" s="72">
        <f t="shared" si="4"/>
        <v>0</v>
      </c>
    </row>
    <row r="19" spans="1:16" x14ac:dyDescent="0.25">
      <c r="A19" s="81" t="s">
        <v>206</v>
      </c>
      <c r="B19" s="69" t="s">
        <v>222</v>
      </c>
      <c r="C19" s="70">
        <v>100</v>
      </c>
      <c r="D19" s="71">
        <f t="shared" si="5"/>
        <v>3300</v>
      </c>
      <c r="E19" s="72">
        <f t="shared" si="1"/>
        <v>66</v>
      </c>
      <c r="F19" s="73">
        <f t="shared" si="2"/>
        <v>55</v>
      </c>
      <c r="G19" s="74">
        <v>2580</v>
      </c>
      <c r="H19" s="75"/>
      <c r="I19" s="76">
        <v>720</v>
      </c>
      <c r="J19" s="77"/>
      <c r="K19" s="78"/>
      <c r="L19" s="77"/>
      <c r="M19" s="77"/>
      <c r="N19" s="79"/>
      <c r="O19" s="80">
        <f t="shared" si="3"/>
        <v>0</v>
      </c>
      <c r="P19" s="72">
        <f t="shared" si="4"/>
        <v>0</v>
      </c>
    </row>
    <row r="20" spans="1:16" x14ac:dyDescent="0.25">
      <c r="A20" s="81" t="s">
        <v>175</v>
      </c>
      <c r="B20" s="69" t="s">
        <v>153</v>
      </c>
      <c r="C20" s="70">
        <v>90</v>
      </c>
      <c r="D20" s="71">
        <f t="shared" si="5"/>
        <v>2970</v>
      </c>
      <c r="E20" s="72">
        <f t="shared" si="1"/>
        <v>59.4</v>
      </c>
      <c r="F20" s="73">
        <f t="shared" si="2"/>
        <v>49.5</v>
      </c>
      <c r="G20" s="74">
        <v>1650</v>
      </c>
      <c r="H20" s="75"/>
      <c r="I20" s="76">
        <v>420</v>
      </c>
      <c r="J20" s="77">
        <v>900</v>
      </c>
      <c r="K20" s="78"/>
      <c r="L20" s="77"/>
      <c r="M20" s="77"/>
      <c r="N20" s="79"/>
      <c r="O20" s="80">
        <f t="shared" si="3"/>
        <v>0</v>
      </c>
      <c r="P20" s="72">
        <f t="shared" si="4"/>
        <v>0</v>
      </c>
    </row>
    <row r="21" spans="1:16" x14ac:dyDescent="0.25">
      <c r="A21" s="82" t="s">
        <v>223</v>
      </c>
      <c r="B21" s="69" t="s">
        <v>147</v>
      </c>
      <c r="C21" s="70">
        <v>10</v>
      </c>
      <c r="D21" s="71" t="s">
        <v>145</v>
      </c>
      <c r="E21" s="72" t="e">
        <f t="shared" si="1"/>
        <v>#VALUE!</v>
      </c>
      <c r="F21" s="73" t="e">
        <f t="shared" si="2"/>
        <v>#VALUE!</v>
      </c>
      <c r="G21" s="74"/>
      <c r="H21" s="75"/>
      <c r="I21" s="76">
        <v>330</v>
      </c>
      <c r="J21" s="77"/>
      <c r="K21" s="78"/>
      <c r="L21" s="77"/>
      <c r="M21" s="77"/>
      <c r="N21" s="79"/>
      <c r="O21" s="80" t="e">
        <f t="shared" si="3"/>
        <v>#VALUE!</v>
      </c>
      <c r="P21" s="72" t="e">
        <f t="shared" si="4"/>
        <v>#VALUE!</v>
      </c>
    </row>
    <row r="22" spans="1:16" x14ac:dyDescent="0.25">
      <c r="A22" s="68" t="s">
        <v>23</v>
      </c>
      <c r="B22" s="69">
        <v>18</v>
      </c>
      <c r="C22" s="70">
        <v>180</v>
      </c>
      <c r="D22" s="71">
        <f t="shared" si="5"/>
        <v>5940</v>
      </c>
      <c r="E22" s="72">
        <f t="shared" si="1"/>
        <v>118.8</v>
      </c>
      <c r="F22" s="73">
        <f t="shared" si="2"/>
        <v>99</v>
      </c>
      <c r="G22" s="74">
        <v>1650</v>
      </c>
      <c r="H22" s="75">
        <v>1650</v>
      </c>
      <c r="I22" s="76">
        <v>720</v>
      </c>
      <c r="J22" s="77">
        <v>900</v>
      </c>
      <c r="K22" s="78"/>
      <c r="L22" s="77">
        <v>1020</v>
      </c>
      <c r="M22" s="77"/>
      <c r="N22" s="79"/>
      <c r="O22" s="80">
        <f t="shared" si="3"/>
        <v>0</v>
      </c>
      <c r="P22" s="72">
        <f t="shared" si="4"/>
        <v>0</v>
      </c>
    </row>
    <row r="23" spans="1:16" x14ac:dyDescent="0.25">
      <c r="A23" s="68" t="s">
        <v>24</v>
      </c>
      <c r="B23" s="69" t="s">
        <v>226</v>
      </c>
      <c r="C23" s="70">
        <v>180</v>
      </c>
      <c r="D23" s="71">
        <f t="shared" si="5"/>
        <v>5940</v>
      </c>
      <c r="E23" s="72">
        <f t="shared" si="1"/>
        <v>118.8</v>
      </c>
      <c r="F23" s="73">
        <f t="shared" si="2"/>
        <v>99</v>
      </c>
      <c r="G23" s="74">
        <v>450</v>
      </c>
      <c r="H23" s="75">
        <v>3000</v>
      </c>
      <c r="I23" s="76">
        <v>390</v>
      </c>
      <c r="J23" s="77"/>
      <c r="K23" s="78">
        <v>900</v>
      </c>
      <c r="L23" s="77"/>
      <c r="M23" s="77"/>
      <c r="N23" s="79">
        <v>1200</v>
      </c>
      <c r="O23" s="80">
        <f t="shared" si="3"/>
        <v>0</v>
      </c>
      <c r="P23" s="72">
        <f t="shared" si="4"/>
        <v>0</v>
      </c>
    </row>
    <row r="24" spans="1:16" x14ac:dyDescent="0.25">
      <c r="A24" s="68" t="s">
        <v>25</v>
      </c>
      <c r="B24" s="69">
        <v>18</v>
      </c>
      <c r="C24" s="70">
        <v>180</v>
      </c>
      <c r="D24" s="71">
        <f t="shared" si="5"/>
        <v>5940</v>
      </c>
      <c r="E24" s="72">
        <f t="shared" si="1"/>
        <v>118.8</v>
      </c>
      <c r="F24" s="73">
        <f t="shared" si="2"/>
        <v>99</v>
      </c>
      <c r="G24" s="74">
        <v>1650</v>
      </c>
      <c r="H24" s="75">
        <v>1650</v>
      </c>
      <c r="I24" s="76">
        <v>720</v>
      </c>
      <c r="J24" s="77">
        <v>900</v>
      </c>
      <c r="K24" s="78">
        <v>1020</v>
      </c>
      <c r="L24" s="77"/>
      <c r="M24" s="77"/>
      <c r="N24" s="79"/>
      <c r="O24" s="80">
        <f t="shared" si="3"/>
        <v>0</v>
      </c>
      <c r="P24" s="72">
        <f t="shared" si="4"/>
        <v>0</v>
      </c>
    </row>
    <row r="25" spans="1:16" x14ac:dyDescent="0.25">
      <c r="A25" s="68" t="s">
        <v>149</v>
      </c>
      <c r="B25" s="69" t="s">
        <v>188</v>
      </c>
      <c r="C25" s="70">
        <v>90</v>
      </c>
      <c r="D25" s="71">
        <f t="shared" si="5"/>
        <v>2970</v>
      </c>
      <c r="E25" s="72">
        <f t="shared" si="1"/>
        <v>59.4</v>
      </c>
      <c r="F25" s="73">
        <f t="shared" si="2"/>
        <v>49.5</v>
      </c>
      <c r="G25" s="74">
        <v>1650</v>
      </c>
      <c r="H25" s="75"/>
      <c r="I25" s="76">
        <v>720</v>
      </c>
      <c r="J25" s="77">
        <v>600</v>
      </c>
      <c r="K25" s="78"/>
      <c r="L25" s="77"/>
      <c r="M25" s="77"/>
      <c r="N25" s="79"/>
      <c r="O25" s="80">
        <f t="shared" si="3"/>
        <v>0</v>
      </c>
      <c r="P25" s="72">
        <f t="shared" si="4"/>
        <v>0</v>
      </c>
    </row>
    <row r="26" spans="1:16" x14ac:dyDescent="0.25">
      <c r="A26" s="68" t="s">
        <v>30</v>
      </c>
      <c r="B26" s="69">
        <v>18</v>
      </c>
      <c r="C26" s="70">
        <v>180</v>
      </c>
      <c r="D26" s="71">
        <f t="shared" si="5"/>
        <v>5940</v>
      </c>
      <c r="E26" s="72">
        <f t="shared" si="1"/>
        <v>118.8</v>
      </c>
      <c r="F26" s="73">
        <f t="shared" si="2"/>
        <v>99</v>
      </c>
      <c r="G26" s="74">
        <v>1920</v>
      </c>
      <c r="H26" s="75"/>
      <c r="I26" s="76">
        <v>720</v>
      </c>
      <c r="J26" s="77"/>
      <c r="K26" s="78"/>
      <c r="L26" s="77">
        <v>3300</v>
      </c>
      <c r="M26" s="77"/>
      <c r="N26" s="79"/>
      <c r="O26" s="80">
        <f t="shared" si="3"/>
        <v>0</v>
      </c>
      <c r="P26" s="72">
        <f t="shared" si="4"/>
        <v>0</v>
      </c>
    </row>
    <row r="27" spans="1:16" x14ac:dyDescent="0.25">
      <c r="A27" s="68" t="s">
        <v>31</v>
      </c>
      <c r="B27" s="69" t="s">
        <v>132</v>
      </c>
      <c r="C27" s="70">
        <v>180</v>
      </c>
      <c r="D27" s="71">
        <f t="shared" si="5"/>
        <v>5940</v>
      </c>
      <c r="E27" s="72">
        <f t="shared" si="1"/>
        <v>118.8</v>
      </c>
      <c r="F27" s="73">
        <f t="shared" si="2"/>
        <v>99</v>
      </c>
      <c r="G27" s="74">
        <v>5220</v>
      </c>
      <c r="H27" s="75"/>
      <c r="I27" s="76">
        <v>720</v>
      </c>
      <c r="J27" s="77"/>
      <c r="K27" s="78"/>
      <c r="L27" s="77"/>
      <c r="M27" s="77"/>
      <c r="N27" s="79"/>
      <c r="O27" s="80">
        <f t="shared" si="3"/>
        <v>0</v>
      </c>
      <c r="P27" s="72">
        <f t="shared" si="4"/>
        <v>0</v>
      </c>
    </row>
    <row r="28" spans="1:16" x14ac:dyDescent="0.25">
      <c r="A28" s="68" t="s">
        <v>32</v>
      </c>
      <c r="B28" s="69">
        <v>4</v>
      </c>
      <c r="C28" s="70">
        <v>40</v>
      </c>
      <c r="D28" s="71">
        <v>1320</v>
      </c>
      <c r="E28" s="72">
        <f t="shared" si="1"/>
        <v>26.4</v>
      </c>
      <c r="F28" s="73">
        <f t="shared" si="2"/>
        <v>22</v>
      </c>
      <c r="G28" s="74"/>
      <c r="H28" s="75"/>
      <c r="I28" s="76">
        <v>720</v>
      </c>
      <c r="J28" s="77"/>
      <c r="K28" s="78"/>
      <c r="L28" s="77">
        <v>600</v>
      </c>
      <c r="M28" s="77"/>
      <c r="N28" s="79"/>
      <c r="O28" s="80">
        <f t="shared" si="3"/>
        <v>0</v>
      </c>
      <c r="P28" s="72">
        <f t="shared" si="4"/>
        <v>0</v>
      </c>
    </row>
    <row r="29" spans="1:16" x14ac:dyDescent="0.25">
      <c r="A29" s="81" t="s">
        <v>331</v>
      </c>
      <c r="B29" s="69">
        <v>9</v>
      </c>
      <c r="C29" s="70">
        <v>90</v>
      </c>
      <c r="D29" s="71">
        <v>2970</v>
      </c>
      <c r="E29" s="72">
        <f t="shared" si="1"/>
        <v>59.4</v>
      </c>
      <c r="F29" s="73">
        <f t="shared" si="2"/>
        <v>49.5</v>
      </c>
      <c r="G29" s="74">
        <v>1650</v>
      </c>
      <c r="H29" s="75"/>
      <c r="I29" s="76">
        <v>720</v>
      </c>
      <c r="J29" s="77"/>
      <c r="K29" s="78"/>
      <c r="L29" s="77">
        <v>600</v>
      </c>
      <c r="M29" s="77"/>
      <c r="N29" s="79"/>
      <c r="O29" s="80">
        <f t="shared" si="3"/>
        <v>0</v>
      </c>
      <c r="P29" s="72">
        <f t="shared" si="4"/>
        <v>0</v>
      </c>
    </row>
    <row r="30" spans="1:16" x14ac:dyDescent="0.25">
      <c r="A30" s="68" t="s">
        <v>29</v>
      </c>
      <c r="B30" s="69" t="s">
        <v>328</v>
      </c>
      <c r="C30" s="70">
        <v>180</v>
      </c>
      <c r="D30" s="71">
        <f t="shared" ref="D30:D37" si="6">(C30*33)</f>
        <v>5940</v>
      </c>
      <c r="E30" s="72">
        <f t="shared" si="1"/>
        <v>118.8</v>
      </c>
      <c r="F30" s="73">
        <f t="shared" si="2"/>
        <v>99</v>
      </c>
      <c r="G30" s="74">
        <v>1650</v>
      </c>
      <c r="H30" s="75"/>
      <c r="I30" s="76">
        <v>720</v>
      </c>
      <c r="J30" s="77"/>
      <c r="K30" s="78">
        <v>2370</v>
      </c>
      <c r="L30" s="77"/>
      <c r="M30" s="77"/>
      <c r="N30" s="79">
        <v>1200</v>
      </c>
      <c r="O30" s="80">
        <f t="shared" si="3"/>
        <v>0</v>
      </c>
      <c r="P30" s="72">
        <f t="shared" si="4"/>
        <v>0</v>
      </c>
    </row>
    <row r="31" spans="1:16" x14ac:dyDescent="0.25">
      <c r="A31" s="86" t="s">
        <v>34</v>
      </c>
      <c r="B31" s="87">
        <v>19</v>
      </c>
      <c r="C31" s="70">
        <v>190</v>
      </c>
      <c r="D31" s="71">
        <f t="shared" si="6"/>
        <v>6270</v>
      </c>
      <c r="E31" s="72">
        <f t="shared" si="1"/>
        <v>125.4</v>
      </c>
      <c r="F31" s="73">
        <f t="shared" si="2"/>
        <v>104.5</v>
      </c>
      <c r="G31" s="74">
        <v>1650</v>
      </c>
      <c r="H31" s="75">
        <v>1650</v>
      </c>
      <c r="I31" s="76">
        <v>720</v>
      </c>
      <c r="J31" s="77"/>
      <c r="K31" s="78">
        <v>2250</v>
      </c>
      <c r="L31" s="77"/>
      <c r="M31" s="77"/>
      <c r="N31" s="79"/>
      <c r="O31" s="80">
        <f t="shared" si="3"/>
        <v>0</v>
      </c>
      <c r="P31" s="72">
        <f t="shared" si="4"/>
        <v>0</v>
      </c>
    </row>
    <row r="32" spans="1:16" x14ac:dyDescent="0.25">
      <c r="A32" s="86" t="s">
        <v>35</v>
      </c>
      <c r="B32" s="87">
        <v>18</v>
      </c>
      <c r="C32" s="70">
        <v>180</v>
      </c>
      <c r="D32" s="71">
        <f t="shared" si="6"/>
        <v>5940</v>
      </c>
      <c r="E32" s="72">
        <f t="shared" si="1"/>
        <v>118.8</v>
      </c>
      <c r="F32" s="73">
        <f t="shared" si="2"/>
        <v>99</v>
      </c>
      <c r="G32" s="74">
        <v>1650</v>
      </c>
      <c r="H32" s="75">
        <v>1320</v>
      </c>
      <c r="I32" s="76">
        <v>720</v>
      </c>
      <c r="J32" s="77"/>
      <c r="K32" s="78">
        <v>2250</v>
      </c>
      <c r="L32" s="77"/>
      <c r="M32" s="77"/>
      <c r="N32" s="79"/>
      <c r="O32" s="80">
        <f t="shared" si="3"/>
        <v>0</v>
      </c>
      <c r="P32" s="72">
        <f t="shared" si="4"/>
        <v>0</v>
      </c>
    </row>
    <row r="33" spans="1:16" x14ac:dyDescent="0.25">
      <c r="A33" s="86" t="s">
        <v>36</v>
      </c>
      <c r="B33" s="87">
        <v>18</v>
      </c>
      <c r="C33" s="70">
        <v>180</v>
      </c>
      <c r="D33" s="71">
        <f t="shared" si="6"/>
        <v>5940</v>
      </c>
      <c r="E33" s="72">
        <f t="shared" si="1"/>
        <v>118.8</v>
      </c>
      <c r="F33" s="73">
        <f t="shared" si="2"/>
        <v>99</v>
      </c>
      <c r="G33" s="74">
        <v>1650</v>
      </c>
      <c r="H33" s="75">
        <v>1320</v>
      </c>
      <c r="I33" s="76">
        <v>720</v>
      </c>
      <c r="J33" s="77"/>
      <c r="K33" s="78">
        <v>2250</v>
      </c>
      <c r="L33" s="77"/>
      <c r="M33" s="77"/>
      <c r="N33" s="79"/>
      <c r="O33" s="80">
        <f t="shared" si="3"/>
        <v>0</v>
      </c>
      <c r="P33" s="72">
        <f t="shared" si="4"/>
        <v>0</v>
      </c>
    </row>
    <row r="34" spans="1:16" x14ac:dyDescent="0.25">
      <c r="A34" s="86" t="s">
        <v>37</v>
      </c>
      <c r="B34" s="87">
        <v>12</v>
      </c>
      <c r="C34" s="70">
        <v>120</v>
      </c>
      <c r="D34" s="71">
        <f t="shared" si="6"/>
        <v>3960</v>
      </c>
      <c r="E34" s="72">
        <f t="shared" si="1"/>
        <v>79.2</v>
      </c>
      <c r="F34" s="73">
        <f t="shared" si="2"/>
        <v>66</v>
      </c>
      <c r="G34" s="74">
        <v>1650</v>
      </c>
      <c r="H34" s="75">
        <v>1650</v>
      </c>
      <c r="I34" s="76">
        <v>660</v>
      </c>
      <c r="J34" s="77"/>
      <c r="K34" s="78"/>
      <c r="L34" s="77"/>
      <c r="M34" s="77"/>
      <c r="N34" s="79"/>
      <c r="O34" s="80">
        <f t="shared" si="3"/>
        <v>0</v>
      </c>
      <c r="P34" s="72">
        <f t="shared" si="4"/>
        <v>0</v>
      </c>
    </row>
    <row r="35" spans="1:16" x14ac:dyDescent="0.25">
      <c r="A35" s="82" t="s">
        <v>158</v>
      </c>
      <c r="B35" s="87">
        <v>18</v>
      </c>
      <c r="C35" s="70">
        <v>180</v>
      </c>
      <c r="D35" s="71">
        <f t="shared" si="6"/>
        <v>5940</v>
      </c>
      <c r="E35" s="72">
        <f t="shared" si="1"/>
        <v>118.8</v>
      </c>
      <c r="F35" s="73">
        <f t="shared" si="2"/>
        <v>99</v>
      </c>
      <c r="G35" s="74">
        <v>1650</v>
      </c>
      <c r="H35" s="75">
        <v>1320</v>
      </c>
      <c r="I35" s="76">
        <v>720</v>
      </c>
      <c r="J35" s="77"/>
      <c r="K35" s="78">
        <v>2250</v>
      </c>
      <c r="L35" s="77"/>
      <c r="M35" s="77"/>
      <c r="N35" s="79"/>
      <c r="O35" s="80">
        <f t="shared" si="3"/>
        <v>0</v>
      </c>
      <c r="P35" s="72">
        <f t="shared" si="4"/>
        <v>0</v>
      </c>
    </row>
    <row r="36" spans="1:16" x14ac:dyDescent="0.25">
      <c r="A36" s="86" t="s">
        <v>333</v>
      </c>
      <c r="B36" s="87">
        <v>6</v>
      </c>
      <c r="C36" s="70">
        <v>60</v>
      </c>
      <c r="D36" s="71">
        <f t="shared" si="6"/>
        <v>1980</v>
      </c>
      <c r="E36" s="72">
        <f t="shared" si="1"/>
        <v>39.6</v>
      </c>
      <c r="F36" s="73">
        <f t="shared" si="2"/>
        <v>33</v>
      </c>
      <c r="G36" s="74">
        <v>1650</v>
      </c>
      <c r="H36" s="75">
        <v>330</v>
      </c>
      <c r="I36" s="76"/>
      <c r="J36" s="77"/>
      <c r="K36" s="78"/>
      <c r="L36" s="77"/>
      <c r="M36" s="77"/>
      <c r="N36" s="79"/>
      <c r="O36" s="80">
        <f t="shared" si="3"/>
        <v>0</v>
      </c>
      <c r="P36" s="72">
        <f t="shared" si="4"/>
        <v>0</v>
      </c>
    </row>
    <row r="37" spans="1:16" x14ac:dyDescent="0.25">
      <c r="A37" s="82" t="s">
        <v>332</v>
      </c>
      <c r="B37" s="87">
        <v>3</v>
      </c>
      <c r="C37" s="70">
        <v>30</v>
      </c>
      <c r="D37" s="71">
        <f t="shared" si="6"/>
        <v>990</v>
      </c>
      <c r="E37" s="72">
        <f t="shared" si="1"/>
        <v>19.8</v>
      </c>
      <c r="F37" s="73">
        <f t="shared" si="2"/>
        <v>16.5</v>
      </c>
      <c r="G37" s="74"/>
      <c r="H37" s="75">
        <v>990</v>
      </c>
      <c r="I37" s="76"/>
      <c r="J37" s="77"/>
      <c r="K37" s="78"/>
      <c r="L37" s="77"/>
      <c r="M37" s="77"/>
      <c r="N37" s="79"/>
      <c r="O37" s="80">
        <f t="shared" si="3"/>
        <v>0</v>
      </c>
      <c r="P37" s="72">
        <f t="shared" si="4"/>
        <v>0</v>
      </c>
    </row>
    <row r="38" spans="1:16" x14ac:dyDescent="0.25">
      <c r="A38" s="68" t="s">
        <v>80</v>
      </c>
      <c r="B38" s="69">
        <v>18</v>
      </c>
      <c r="C38" s="70">
        <v>180</v>
      </c>
      <c r="D38" s="71">
        <v>5940</v>
      </c>
      <c r="E38" s="72">
        <f t="shared" si="1"/>
        <v>118.8</v>
      </c>
      <c r="F38" s="73">
        <f t="shared" si="2"/>
        <v>99</v>
      </c>
      <c r="G38" s="74">
        <v>1650</v>
      </c>
      <c r="H38" s="75"/>
      <c r="I38" s="76">
        <v>720</v>
      </c>
      <c r="J38" s="77"/>
      <c r="K38" s="78">
        <v>900</v>
      </c>
      <c r="L38" s="77">
        <v>1470</v>
      </c>
      <c r="M38" s="77"/>
      <c r="N38" s="79">
        <v>1200</v>
      </c>
      <c r="O38" s="80">
        <f t="shared" si="3"/>
        <v>0</v>
      </c>
      <c r="P38" s="72">
        <f t="shared" si="4"/>
        <v>0</v>
      </c>
    </row>
    <row r="39" spans="1:16" x14ac:dyDescent="0.25">
      <c r="A39" s="68" t="s">
        <v>66</v>
      </c>
      <c r="B39" s="69">
        <v>13</v>
      </c>
      <c r="C39" s="70">
        <v>130</v>
      </c>
      <c r="D39" s="71">
        <f t="shared" ref="D39:D62" si="7">(C39*33)</f>
        <v>4290</v>
      </c>
      <c r="E39" s="72">
        <f t="shared" si="1"/>
        <v>85.8</v>
      </c>
      <c r="F39" s="73">
        <f t="shared" si="2"/>
        <v>71.5</v>
      </c>
      <c r="G39" s="74">
        <v>1650</v>
      </c>
      <c r="H39" s="75"/>
      <c r="I39" s="76">
        <v>720</v>
      </c>
      <c r="J39" s="77"/>
      <c r="K39" s="78">
        <v>720</v>
      </c>
      <c r="L39" s="77"/>
      <c r="M39" s="77"/>
      <c r="N39" s="79">
        <v>1200</v>
      </c>
      <c r="O39" s="80">
        <f t="shared" si="3"/>
        <v>0</v>
      </c>
      <c r="P39" s="72">
        <f t="shared" si="4"/>
        <v>0</v>
      </c>
    </row>
    <row r="40" spans="1:16" x14ac:dyDescent="0.25">
      <c r="A40" s="68" t="s">
        <v>75</v>
      </c>
      <c r="B40" s="69">
        <v>19</v>
      </c>
      <c r="C40" s="70">
        <v>190</v>
      </c>
      <c r="D40" s="71">
        <f t="shared" si="7"/>
        <v>6270</v>
      </c>
      <c r="E40" s="72">
        <f t="shared" si="1"/>
        <v>125.4</v>
      </c>
      <c r="F40" s="73">
        <f t="shared" si="2"/>
        <v>104.5</v>
      </c>
      <c r="G40" s="74">
        <v>780</v>
      </c>
      <c r="H40" s="75">
        <v>1470</v>
      </c>
      <c r="I40" s="76">
        <v>720</v>
      </c>
      <c r="J40" s="77">
        <v>900</v>
      </c>
      <c r="K40" s="78"/>
      <c r="L40" s="77">
        <v>2400</v>
      </c>
      <c r="M40" s="77"/>
      <c r="N40" s="79"/>
      <c r="O40" s="80">
        <f t="shared" si="3"/>
        <v>0</v>
      </c>
      <c r="P40" s="72">
        <f t="shared" si="4"/>
        <v>0</v>
      </c>
    </row>
    <row r="41" spans="1:16" x14ac:dyDescent="0.25">
      <c r="A41" s="68" t="s">
        <v>30</v>
      </c>
      <c r="B41" s="69">
        <v>18</v>
      </c>
      <c r="C41" s="70">
        <v>180</v>
      </c>
      <c r="D41" s="71">
        <f t="shared" si="7"/>
        <v>5940</v>
      </c>
      <c r="E41" s="72">
        <f t="shared" si="1"/>
        <v>118.8</v>
      </c>
      <c r="F41" s="73">
        <f t="shared" si="2"/>
        <v>99</v>
      </c>
      <c r="G41" s="74">
        <v>1650</v>
      </c>
      <c r="H41" s="75">
        <v>1470</v>
      </c>
      <c r="I41" s="76">
        <v>720</v>
      </c>
      <c r="J41" s="77">
        <v>900</v>
      </c>
      <c r="K41" s="78"/>
      <c r="L41" s="77"/>
      <c r="M41" s="77"/>
      <c r="N41" s="79">
        <v>1200</v>
      </c>
      <c r="O41" s="80">
        <f t="shared" si="3"/>
        <v>0</v>
      </c>
      <c r="P41" s="72">
        <f t="shared" si="4"/>
        <v>0</v>
      </c>
    </row>
    <row r="42" spans="1:16" x14ac:dyDescent="0.25">
      <c r="A42" s="68" t="s">
        <v>11</v>
      </c>
      <c r="B42" s="69">
        <v>18</v>
      </c>
      <c r="C42" s="70">
        <v>180</v>
      </c>
      <c r="D42" s="71">
        <f t="shared" si="7"/>
        <v>5940</v>
      </c>
      <c r="E42" s="72">
        <f t="shared" si="1"/>
        <v>118.8</v>
      </c>
      <c r="F42" s="73">
        <f t="shared" si="2"/>
        <v>99</v>
      </c>
      <c r="G42" s="74">
        <v>1650</v>
      </c>
      <c r="H42" s="75">
        <v>1470</v>
      </c>
      <c r="I42" s="76">
        <v>720</v>
      </c>
      <c r="J42" s="77">
        <v>900</v>
      </c>
      <c r="K42" s="78"/>
      <c r="L42" s="77"/>
      <c r="M42" s="77"/>
      <c r="N42" s="79">
        <v>1200</v>
      </c>
      <c r="O42" s="80">
        <f t="shared" si="3"/>
        <v>0</v>
      </c>
      <c r="P42" s="72">
        <f t="shared" si="4"/>
        <v>0</v>
      </c>
    </row>
    <row r="43" spans="1:16" x14ac:dyDescent="0.25">
      <c r="A43" s="68" t="s">
        <v>164</v>
      </c>
      <c r="B43" s="69">
        <v>18</v>
      </c>
      <c r="C43" s="70">
        <v>180</v>
      </c>
      <c r="D43" s="71">
        <f t="shared" si="7"/>
        <v>5940</v>
      </c>
      <c r="E43" s="72">
        <f t="shared" si="1"/>
        <v>118.8</v>
      </c>
      <c r="F43" s="73">
        <f t="shared" si="2"/>
        <v>99</v>
      </c>
      <c r="G43" s="74">
        <v>1350</v>
      </c>
      <c r="H43" s="75">
        <v>1470</v>
      </c>
      <c r="I43" s="76">
        <v>720</v>
      </c>
      <c r="J43" s="77">
        <v>900</v>
      </c>
      <c r="K43" s="78">
        <v>600</v>
      </c>
      <c r="L43" s="77">
        <v>900</v>
      </c>
      <c r="M43" s="77"/>
      <c r="N43" s="79"/>
      <c r="O43" s="80">
        <f t="shared" si="3"/>
        <v>0</v>
      </c>
      <c r="P43" s="72">
        <f t="shared" si="4"/>
        <v>0</v>
      </c>
    </row>
    <row r="44" spans="1:16" x14ac:dyDescent="0.25">
      <c r="A44" s="68" t="s">
        <v>163</v>
      </c>
      <c r="B44" s="69">
        <v>18</v>
      </c>
      <c r="C44" s="70">
        <v>180</v>
      </c>
      <c r="D44" s="71">
        <f t="shared" si="7"/>
        <v>5940</v>
      </c>
      <c r="E44" s="72">
        <f t="shared" si="1"/>
        <v>118.8</v>
      </c>
      <c r="F44" s="73">
        <f t="shared" si="2"/>
        <v>99</v>
      </c>
      <c r="G44" s="74">
        <v>1650</v>
      </c>
      <c r="H44" s="75">
        <v>1470</v>
      </c>
      <c r="I44" s="76">
        <v>720</v>
      </c>
      <c r="J44" s="77">
        <v>900</v>
      </c>
      <c r="K44" s="78">
        <v>1200</v>
      </c>
      <c r="L44" s="77"/>
      <c r="M44" s="77"/>
      <c r="N44" s="79"/>
      <c r="O44" s="80">
        <f t="shared" si="3"/>
        <v>0</v>
      </c>
      <c r="P44" s="72">
        <f t="shared" si="4"/>
        <v>0</v>
      </c>
    </row>
    <row r="45" spans="1:16" x14ac:dyDescent="0.25">
      <c r="A45" s="68" t="s">
        <v>12</v>
      </c>
      <c r="B45" s="69">
        <v>19</v>
      </c>
      <c r="C45" s="70">
        <v>190</v>
      </c>
      <c r="D45" s="71">
        <f t="shared" si="7"/>
        <v>6270</v>
      </c>
      <c r="E45" s="72">
        <f t="shared" si="1"/>
        <v>125.4</v>
      </c>
      <c r="F45" s="72">
        <f t="shared" si="2"/>
        <v>104.5</v>
      </c>
      <c r="G45" s="74">
        <v>3180</v>
      </c>
      <c r="H45" s="83">
        <v>1470</v>
      </c>
      <c r="I45" s="76">
        <v>720</v>
      </c>
      <c r="J45" s="84">
        <v>900</v>
      </c>
      <c r="K45" s="85"/>
      <c r="L45" s="84"/>
      <c r="M45" s="84"/>
      <c r="N45" s="79"/>
      <c r="O45" s="80">
        <f t="shared" si="3"/>
        <v>0</v>
      </c>
      <c r="P45" s="72">
        <f t="shared" si="4"/>
        <v>0</v>
      </c>
    </row>
    <row r="46" spans="1:16" x14ac:dyDescent="0.25">
      <c r="A46" s="68" t="s">
        <v>13</v>
      </c>
      <c r="B46" s="69">
        <v>18</v>
      </c>
      <c r="C46" s="70">
        <v>180</v>
      </c>
      <c r="D46" s="71">
        <f t="shared" si="7"/>
        <v>5940</v>
      </c>
      <c r="E46" s="72">
        <f t="shared" si="1"/>
        <v>118.8</v>
      </c>
      <c r="F46" s="73">
        <f t="shared" si="2"/>
        <v>99</v>
      </c>
      <c r="G46" s="74">
        <v>1650</v>
      </c>
      <c r="H46" s="75">
        <v>1470</v>
      </c>
      <c r="I46" s="76">
        <v>720</v>
      </c>
      <c r="J46" s="77">
        <v>900</v>
      </c>
      <c r="K46" s="78">
        <v>1200</v>
      </c>
      <c r="L46" s="77"/>
      <c r="M46" s="77"/>
      <c r="N46" s="79"/>
      <c r="O46" s="80">
        <f t="shared" si="3"/>
        <v>0</v>
      </c>
      <c r="P46" s="72">
        <f t="shared" si="4"/>
        <v>0</v>
      </c>
    </row>
    <row r="47" spans="1:16" x14ac:dyDescent="0.25">
      <c r="A47" s="68" t="s">
        <v>79</v>
      </c>
      <c r="B47" s="69">
        <v>19</v>
      </c>
      <c r="C47" s="70">
        <v>190</v>
      </c>
      <c r="D47" s="71">
        <f t="shared" si="7"/>
        <v>6270</v>
      </c>
      <c r="E47" s="72">
        <f t="shared" si="1"/>
        <v>125.4</v>
      </c>
      <c r="F47" s="73">
        <f t="shared" si="2"/>
        <v>104.5</v>
      </c>
      <c r="G47" s="74">
        <v>2550</v>
      </c>
      <c r="H47" s="75">
        <v>1500</v>
      </c>
      <c r="I47" s="76">
        <v>720</v>
      </c>
      <c r="J47" s="77">
        <v>900</v>
      </c>
      <c r="K47" s="78">
        <v>600</v>
      </c>
      <c r="L47" s="77"/>
      <c r="M47" s="77"/>
      <c r="N47" s="79"/>
      <c r="O47" s="80">
        <f t="shared" si="3"/>
        <v>0</v>
      </c>
      <c r="P47" s="72">
        <f t="shared" si="4"/>
        <v>0</v>
      </c>
    </row>
    <row r="48" spans="1:16" x14ac:dyDescent="0.25">
      <c r="A48" s="68" t="s">
        <v>14</v>
      </c>
      <c r="B48" s="69">
        <v>18</v>
      </c>
      <c r="C48" s="70">
        <v>180</v>
      </c>
      <c r="D48" s="71">
        <f t="shared" si="7"/>
        <v>5940</v>
      </c>
      <c r="E48" s="72">
        <f t="shared" si="1"/>
        <v>118.8</v>
      </c>
      <c r="F48" s="73">
        <f t="shared" si="2"/>
        <v>99</v>
      </c>
      <c r="G48" s="74">
        <v>1650</v>
      </c>
      <c r="H48" s="75">
        <v>1470</v>
      </c>
      <c r="I48" s="76">
        <v>720</v>
      </c>
      <c r="J48" s="77">
        <v>900</v>
      </c>
      <c r="K48" s="78">
        <v>1200</v>
      </c>
      <c r="L48" s="77"/>
      <c r="M48" s="77"/>
      <c r="N48" s="79"/>
      <c r="O48" s="80">
        <f t="shared" si="3"/>
        <v>0</v>
      </c>
      <c r="P48" s="72">
        <f t="shared" si="4"/>
        <v>0</v>
      </c>
    </row>
    <row r="49" spans="1:16" x14ac:dyDescent="0.25">
      <c r="A49" s="68" t="s">
        <v>167</v>
      </c>
      <c r="B49" s="69">
        <v>18</v>
      </c>
      <c r="C49" s="70">
        <v>180</v>
      </c>
      <c r="D49" s="71">
        <f t="shared" si="7"/>
        <v>5940</v>
      </c>
      <c r="E49" s="72">
        <f t="shared" si="1"/>
        <v>118.8</v>
      </c>
      <c r="F49" s="73">
        <f t="shared" si="2"/>
        <v>99</v>
      </c>
      <c r="G49" s="74">
        <v>1650</v>
      </c>
      <c r="H49" s="75">
        <v>1470</v>
      </c>
      <c r="I49" s="76">
        <v>720</v>
      </c>
      <c r="J49" s="77">
        <v>900</v>
      </c>
      <c r="K49" s="78">
        <v>1200</v>
      </c>
      <c r="L49" s="77"/>
      <c r="M49" s="77"/>
      <c r="N49" s="79"/>
      <c r="O49" s="80">
        <f t="shared" si="3"/>
        <v>0</v>
      </c>
      <c r="P49" s="72">
        <f t="shared" si="4"/>
        <v>0</v>
      </c>
    </row>
    <row r="50" spans="1:16" x14ac:dyDescent="0.25">
      <c r="A50" s="68" t="s">
        <v>15</v>
      </c>
      <c r="B50" s="69">
        <v>18</v>
      </c>
      <c r="C50" s="70">
        <v>180</v>
      </c>
      <c r="D50" s="71">
        <f t="shared" si="7"/>
        <v>5940</v>
      </c>
      <c r="E50" s="72">
        <f t="shared" si="1"/>
        <v>118.8</v>
      </c>
      <c r="F50" s="73">
        <f t="shared" si="2"/>
        <v>99</v>
      </c>
      <c r="G50" s="74">
        <v>1650</v>
      </c>
      <c r="H50" s="75">
        <v>1470</v>
      </c>
      <c r="I50" s="76">
        <v>720</v>
      </c>
      <c r="J50" s="77">
        <v>900</v>
      </c>
      <c r="K50" s="78">
        <v>1200</v>
      </c>
      <c r="L50" s="77"/>
      <c r="M50" s="77"/>
      <c r="N50" s="79"/>
      <c r="O50" s="80">
        <f t="shared" si="3"/>
        <v>0</v>
      </c>
      <c r="P50" s="72">
        <f t="shared" si="4"/>
        <v>0</v>
      </c>
    </row>
    <row r="51" spans="1:16" x14ac:dyDescent="0.25">
      <c r="A51" s="68" t="s">
        <v>16</v>
      </c>
      <c r="B51" s="69">
        <v>18</v>
      </c>
      <c r="C51" s="70">
        <v>180</v>
      </c>
      <c r="D51" s="71">
        <f t="shared" si="7"/>
        <v>5940</v>
      </c>
      <c r="E51" s="72">
        <f t="shared" si="1"/>
        <v>118.8</v>
      </c>
      <c r="F51" s="73">
        <f t="shared" si="2"/>
        <v>99</v>
      </c>
      <c r="G51" s="74">
        <v>1650</v>
      </c>
      <c r="H51" s="75">
        <v>1470</v>
      </c>
      <c r="I51" s="76">
        <v>720</v>
      </c>
      <c r="J51" s="77">
        <v>900</v>
      </c>
      <c r="K51" s="78">
        <v>1200</v>
      </c>
      <c r="L51" s="77"/>
      <c r="M51" s="77"/>
      <c r="N51" s="79"/>
      <c r="O51" s="80">
        <f t="shared" si="3"/>
        <v>0</v>
      </c>
      <c r="P51" s="72">
        <f t="shared" si="4"/>
        <v>0</v>
      </c>
    </row>
    <row r="52" spans="1:16" x14ac:dyDescent="0.25">
      <c r="A52" s="68" t="s">
        <v>17</v>
      </c>
      <c r="B52" s="69">
        <v>22</v>
      </c>
      <c r="C52" s="70">
        <v>220</v>
      </c>
      <c r="D52" s="71">
        <f t="shared" si="7"/>
        <v>7260</v>
      </c>
      <c r="E52" s="72">
        <f t="shared" si="1"/>
        <v>145.19999999999999</v>
      </c>
      <c r="F52" s="73">
        <f t="shared" si="2"/>
        <v>121</v>
      </c>
      <c r="G52" s="74">
        <v>1650</v>
      </c>
      <c r="H52" s="75">
        <v>1470</v>
      </c>
      <c r="I52" s="76">
        <v>720</v>
      </c>
      <c r="J52" s="77">
        <v>900</v>
      </c>
      <c r="K52" s="78">
        <v>1320</v>
      </c>
      <c r="L52" s="77"/>
      <c r="M52" s="77"/>
      <c r="N52" s="79">
        <v>1200</v>
      </c>
      <c r="O52" s="80">
        <f t="shared" si="3"/>
        <v>0</v>
      </c>
      <c r="P52" s="72">
        <f t="shared" si="4"/>
        <v>0</v>
      </c>
    </row>
    <row r="53" spans="1:16" x14ac:dyDescent="0.25">
      <c r="A53" s="68" t="s">
        <v>18</v>
      </c>
      <c r="B53" s="69">
        <v>18</v>
      </c>
      <c r="C53" s="70">
        <v>180</v>
      </c>
      <c r="D53" s="71">
        <f t="shared" si="7"/>
        <v>5940</v>
      </c>
      <c r="E53" s="72">
        <f t="shared" si="1"/>
        <v>118.8</v>
      </c>
      <c r="F53" s="73">
        <f t="shared" si="2"/>
        <v>99</v>
      </c>
      <c r="G53" s="74">
        <v>450</v>
      </c>
      <c r="H53" s="75">
        <v>1470</v>
      </c>
      <c r="I53" s="76">
        <v>720</v>
      </c>
      <c r="J53" s="77">
        <v>900</v>
      </c>
      <c r="K53" s="78"/>
      <c r="L53" s="77">
        <v>2400</v>
      </c>
      <c r="M53" s="77"/>
      <c r="N53" s="79"/>
      <c r="O53" s="80">
        <f t="shared" si="3"/>
        <v>0</v>
      </c>
      <c r="P53" s="72">
        <f t="shared" si="4"/>
        <v>0</v>
      </c>
    </row>
    <row r="54" spans="1:16" x14ac:dyDescent="0.25">
      <c r="A54" s="68" t="s">
        <v>20</v>
      </c>
      <c r="B54" s="69">
        <v>18</v>
      </c>
      <c r="C54" s="70">
        <v>180</v>
      </c>
      <c r="D54" s="71">
        <f t="shared" si="7"/>
        <v>5940</v>
      </c>
      <c r="E54" s="72">
        <f t="shared" si="1"/>
        <v>118.8</v>
      </c>
      <c r="F54" s="73">
        <f t="shared" si="2"/>
        <v>99</v>
      </c>
      <c r="G54" s="74">
        <v>1650</v>
      </c>
      <c r="H54" s="75">
        <v>1470</v>
      </c>
      <c r="I54" s="76">
        <v>720</v>
      </c>
      <c r="J54" s="77">
        <v>900</v>
      </c>
      <c r="K54" s="78">
        <v>1200</v>
      </c>
      <c r="L54" s="77"/>
      <c r="M54" s="77"/>
      <c r="N54" s="79"/>
      <c r="O54" s="80">
        <f t="shared" si="3"/>
        <v>0</v>
      </c>
      <c r="P54" s="72">
        <f t="shared" si="4"/>
        <v>0</v>
      </c>
    </row>
    <row r="55" spans="1:16" x14ac:dyDescent="0.25">
      <c r="A55" s="68" t="s">
        <v>21</v>
      </c>
      <c r="B55" s="69">
        <v>18</v>
      </c>
      <c r="C55" s="70">
        <v>180</v>
      </c>
      <c r="D55" s="71">
        <f t="shared" si="7"/>
        <v>5940</v>
      </c>
      <c r="E55" s="72">
        <f t="shared" si="1"/>
        <v>118.8</v>
      </c>
      <c r="F55" s="73">
        <f t="shared" si="2"/>
        <v>99</v>
      </c>
      <c r="G55" s="74">
        <v>1650</v>
      </c>
      <c r="H55" s="75">
        <v>1470</v>
      </c>
      <c r="I55" s="76">
        <v>720</v>
      </c>
      <c r="J55" s="77">
        <v>900</v>
      </c>
      <c r="K55" s="78">
        <v>1200</v>
      </c>
      <c r="L55" s="77"/>
      <c r="M55" s="77"/>
      <c r="N55" s="79"/>
      <c r="O55" s="80">
        <f t="shared" si="3"/>
        <v>0</v>
      </c>
      <c r="P55" s="72">
        <f t="shared" si="4"/>
        <v>0</v>
      </c>
    </row>
    <row r="56" spans="1:16" x14ac:dyDescent="0.25">
      <c r="A56" s="68" t="s">
        <v>19</v>
      </c>
      <c r="B56" s="69">
        <v>18</v>
      </c>
      <c r="C56" s="70">
        <v>180</v>
      </c>
      <c r="D56" s="71">
        <f t="shared" si="7"/>
        <v>5940</v>
      </c>
      <c r="E56" s="72">
        <f t="shared" si="1"/>
        <v>118.8</v>
      </c>
      <c r="F56" s="73">
        <f t="shared" si="2"/>
        <v>99</v>
      </c>
      <c r="G56" s="74">
        <v>1650</v>
      </c>
      <c r="H56" s="75">
        <v>1470</v>
      </c>
      <c r="I56" s="76">
        <v>720</v>
      </c>
      <c r="J56" s="77">
        <v>900</v>
      </c>
      <c r="K56" s="78">
        <v>1200</v>
      </c>
      <c r="L56" s="77"/>
      <c r="M56" s="77"/>
      <c r="N56" s="79"/>
      <c r="O56" s="80">
        <f t="shared" si="3"/>
        <v>0</v>
      </c>
      <c r="P56" s="72">
        <f t="shared" si="4"/>
        <v>0</v>
      </c>
    </row>
    <row r="57" spans="1:16" x14ac:dyDescent="0.25">
      <c r="A57" s="68" t="s">
        <v>168</v>
      </c>
      <c r="B57" s="69">
        <v>19</v>
      </c>
      <c r="C57" s="70">
        <v>190</v>
      </c>
      <c r="D57" s="71">
        <f t="shared" si="7"/>
        <v>6270</v>
      </c>
      <c r="E57" s="72">
        <f t="shared" si="1"/>
        <v>125.4</v>
      </c>
      <c r="F57" s="73">
        <f t="shared" si="2"/>
        <v>104.5</v>
      </c>
      <c r="G57" s="74">
        <v>1650</v>
      </c>
      <c r="H57" s="75">
        <v>1500</v>
      </c>
      <c r="I57" s="76">
        <v>720</v>
      </c>
      <c r="J57" s="77">
        <v>900</v>
      </c>
      <c r="K57" s="78">
        <v>600</v>
      </c>
      <c r="L57" s="77">
        <v>900</v>
      </c>
      <c r="M57" s="77"/>
      <c r="N57" s="79"/>
      <c r="O57" s="80">
        <f t="shared" si="3"/>
        <v>0</v>
      </c>
      <c r="P57" s="72">
        <f t="shared" si="4"/>
        <v>0</v>
      </c>
    </row>
    <row r="58" spans="1:16" x14ac:dyDescent="0.25">
      <c r="A58" s="68" t="s">
        <v>169</v>
      </c>
      <c r="B58" s="69">
        <v>18</v>
      </c>
      <c r="C58" s="70">
        <v>180</v>
      </c>
      <c r="D58" s="71">
        <f t="shared" si="7"/>
        <v>5940</v>
      </c>
      <c r="E58" s="72">
        <f t="shared" si="1"/>
        <v>118.8</v>
      </c>
      <c r="F58" s="73">
        <f t="shared" si="2"/>
        <v>99</v>
      </c>
      <c r="G58" s="74">
        <v>1650</v>
      </c>
      <c r="H58" s="75">
        <v>1470</v>
      </c>
      <c r="I58" s="76">
        <v>720</v>
      </c>
      <c r="J58" s="77">
        <v>900</v>
      </c>
      <c r="K58" s="78">
        <v>1200</v>
      </c>
      <c r="L58" s="77"/>
      <c r="M58" s="77"/>
      <c r="N58" s="79"/>
      <c r="O58" s="80">
        <f t="shared" si="3"/>
        <v>0</v>
      </c>
      <c r="P58" s="72">
        <f t="shared" si="4"/>
        <v>0</v>
      </c>
    </row>
    <row r="59" spans="1:16" x14ac:dyDescent="0.25">
      <c r="A59" s="68" t="s">
        <v>170</v>
      </c>
      <c r="B59" s="69">
        <v>19</v>
      </c>
      <c r="C59" s="70">
        <v>190</v>
      </c>
      <c r="D59" s="71">
        <f t="shared" si="7"/>
        <v>6270</v>
      </c>
      <c r="E59" s="72">
        <f t="shared" si="1"/>
        <v>125.4</v>
      </c>
      <c r="F59" s="73">
        <f t="shared" si="2"/>
        <v>104.5</v>
      </c>
      <c r="G59" s="74">
        <v>2580</v>
      </c>
      <c r="H59" s="75">
        <v>1470</v>
      </c>
      <c r="I59" s="76">
        <v>720</v>
      </c>
      <c r="J59" s="77">
        <v>900</v>
      </c>
      <c r="K59" s="78">
        <v>600</v>
      </c>
      <c r="L59" s="77"/>
      <c r="M59" s="77"/>
      <c r="N59" s="79"/>
      <c r="O59" s="80">
        <f t="shared" si="3"/>
        <v>0</v>
      </c>
      <c r="P59" s="72">
        <f t="shared" si="4"/>
        <v>0</v>
      </c>
    </row>
    <row r="60" spans="1:16" x14ac:dyDescent="0.25">
      <c r="A60" s="81" t="s">
        <v>208</v>
      </c>
      <c r="B60" s="69">
        <v>18</v>
      </c>
      <c r="C60" s="70">
        <v>180</v>
      </c>
      <c r="D60" s="71">
        <f t="shared" si="7"/>
        <v>5940</v>
      </c>
      <c r="E60" s="72">
        <f t="shared" si="1"/>
        <v>118.8</v>
      </c>
      <c r="F60" s="73">
        <f t="shared" si="2"/>
        <v>99</v>
      </c>
      <c r="G60" s="74">
        <v>1650</v>
      </c>
      <c r="H60" s="75">
        <v>1470</v>
      </c>
      <c r="I60" s="76">
        <v>720</v>
      </c>
      <c r="J60" s="77">
        <v>900</v>
      </c>
      <c r="K60" s="78">
        <v>1200</v>
      </c>
      <c r="L60" s="77"/>
      <c r="M60" s="77"/>
      <c r="N60" s="79"/>
      <c r="O60" s="80">
        <f t="shared" si="3"/>
        <v>0</v>
      </c>
      <c r="P60" s="72">
        <f t="shared" si="4"/>
        <v>0</v>
      </c>
    </row>
    <row r="61" spans="1:16" x14ac:dyDescent="0.25">
      <c r="A61" s="81" t="s">
        <v>205</v>
      </c>
      <c r="B61" s="69">
        <v>19</v>
      </c>
      <c r="C61" s="70">
        <v>190</v>
      </c>
      <c r="D61" s="71">
        <f t="shared" si="7"/>
        <v>6270</v>
      </c>
      <c r="E61" s="72">
        <f t="shared" si="1"/>
        <v>125.4</v>
      </c>
      <c r="F61" s="73">
        <f t="shared" si="2"/>
        <v>104.5</v>
      </c>
      <c r="G61" s="74">
        <v>2580</v>
      </c>
      <c r="H61" s="75">
        <v>1470</v>
      </c>
      <c r="I61" s="76">
        <v>720</v>
      </c>
      <c r="J61" s="77">
        <v>900</v>
      </c>
      <c r="K61" s="78">
        <v>600</v>
      </c>
      <c r="L61" s="77"/>
      <c r="M61" s="77"/>
      <c r="N61" s="79"/>
      <c r="O61" s="80">
        <f t="shared" si="3"/>
        <v>0</v>
      </c>
      <c r="P61" s="72">
        <f t="shared" si="4"/>
        <v>0</v>
      </c>
    </row>
    <row r="62" spans="1:16" x14ac:dyDescent="0.25">
      <c r="A62" s="68" t="s">
        <v>171</v>
      </c>
      <c r="B62" s="69">
        <v>18</v>
      </c>
      <c r="C62" s="70">
        <v>180</v>
      </c>
      <c r="D62" s="71">
        <f t="shared" si="7"/>
        <v>5940</v>
      </c>
      <c r="E62" s="72">
        <f t="shared" si="1"/>
        <v>118.8</v>
      </c>
      <c r="F62" s="73">
        <f t="shared" si="2"/>
        <v>99</v>
      </c>
      <c r="G62" s="74">
        <v>1650</v>
      </c>
      <c r="H62" s="75">
        <v>1470</v>
      </c>
      <c r="I62" s="76">
        <v>720</v>
      </c>
      <c r="J62" s="77">
        <v>900</v>
      </c>
      <c r="K62" s="78">
        <v>1200</v>
      </c>
      <c r="L62" s="77"/>
      <c r="M62" s="77"/>
      <c r="N62" s="79"/>
      <c r="O62" s="80">
        <f t="shared" si="3"/>
        <v>0</v>
      </c>
      <c r="P62" s="72">
        <f t="shared" si="4"/>
        <v>0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5BBF0-1A87-47F8-9D82-E145FF105D5E}">
  <dimension ref="A1:F90"/>
  <sheetViews>
    <sheetView workbookViewId="0">
      <selection activeCell="F9" sqref="F9"/>
    </sheetView>
  </sheetViews>
  <sheetFormatPr defaultRowHeight="15" x14ac:dyDescent="0.25"/>
  <cols>
    <col min="2" max="2" width="23.7109375" customWidth="1"/>
    <col min="3" max="3" width="6" customWidth="1"/>
    <col min="6" max="6" width="27.28515625" customWidth="1"/>
  </cols>
  <sheetData>
    <row r="1" spans="1:6" ht="15.75" x14ac:dyDescent="0.25">
      <c r="A1" s="97" t="s">
        <v>238</v>
      </c>
      <c r="B1" s="98"/>
      <c r="C1" s="35"/>
      <c r="D1" s="35"/>
      <c r="E1" s="36"/>
      <c r="F1" s="37"/>
    </row>
    <row r="2" spans="1:6" ht="38.25" x14ac:dyDescent="0.25">
      <c r="A2" s="99" t="s">
        <v>239</v>
      </c>
      <c r="B2" s="100"/>
      <c r="C2" s="38" t="s">
        <v>240</v>
      </c>
      <c r="D2" s="38" t="s">
        <v>241</v>
      </c>
      <c r="E2" s="38" t="s">
        <v>242</v>
      </c>
      <c r="F2" s="39" t="s">
        <v>243</v>
      </c>
    </row>
    <row r="3" spans="1:6" ht="18" customHeight="1" x14ac:dyDescent="0.25">
      <c r="A3" s="101" t="s">
        <v>371</v>
      </c>
      <c r="B3" s="102"/>
      <c r="C3" s="103">
        <v>30</v>
      </c>
      <c r="D3" s="103">
        <v>0.1</v>
      </c>
      <c r="E3" s="104" t="s">
        <v>213</v>
      </c>
      <c r="F3" s="39"/>
    </row>
    <row r="4" spans="1:6" x14ac:dyDescent="0.25">
      <c r="A4" s="42" t="s">
        <v>244</v>
      </c>
      <c r="B4" s="40"/>
      <c r="C4" s="40">
        <v>30</v>
      </c>
      <c r="D4" s="40">
        <v>0.1</v>
      </c>
      <c r="E4" s="40" t="s">
        <v>245</v>
      </c>
      <c r="F4" s="41"/>
    </row>
    <row r="5" spans="1:6" x14ac:dyDescent="0.25">
      <c r="A5" s="42" t="s">
        <v>246</v>
      </c>
      <c r="B5" s="40"/>
      <c r="C5" s="40">
        <v>60</v>
      </c>
      <c r="D5" s="40">
        <v>0.2</v>
      </c>
      <c r="E5" s="40" t="s">
        <v>247</v>
      </c>
      <c r="F5" s="41"/>
    </row>
    <row r="6" spans="1:6" x14ac:dyDescent="0.25">
      <c r="A6" s="42" t="s">
        <v>248</v>
      </c>
      <c r="B6" s="40"/>
      <c r="C6" s="40">
        <v>60</v>
      </c>
      <c r="D6" s="40">
        <v>0.2</v>
      </c>
      <c r="E6" s="40" t="s">
        <v>249</v>
      </c>
      <c r="F6" s="41"/>
    </row>
    <row r="7" spans="1:6" x14ac:dyDescent="0.25">
      <c r="A7" s="42" t="s">
        <v>250</v>
      </c>
      <c r="B7" s="40"/>
      <c r="C7" s="40">
        <v>90</v>
      </c>
      <c r="D7" s="40">
        <v>0.2</v>
      </c>
      <c r="E7" s="40" t="s">
        <v>204</v>
      </c>
      <c r="F7" s="41"/>
    </row>
    <row r="8" spans="1:6" x14ac:dyDescent="0.25">
      <c r="A8" s="42" t="s">
        <v>251</v>
      </c>
      <c r="B8" s="40"/>
      <c r="C8" s="40">
        <v>90</v>
      </c>
      <c r="D8" s="40">
        <v>0.2</v>
      </c>
      <c r="E8" s="40" t="s">
        <v>368</v>
      </c>
      <c r="F8" s="41"/>
    </row>
    <row r="9" spans="1:6" x14ac:dyDescent="0.25">
      <c r="A9" s="42" t="s">
        <v>252</v>
      </c>
      <c r="B9" s="40"/>
      <c r="C9" s="40">
        <v>90</v>
      </c>
      <c r="D9" s="40">
        <v>0.2</v>
      </c>
      <c r="E9" s="40" t="s">
        <v>203</v>
      </c>
      <c r="F9" s="43"/>
    </row>
    <row r="10" spans="1:6" x14ac:dyDescent="0.25">
      <c r="A10" s="42" t="s">
        <v>253</v>
      </c>
      <c r="B10" s="40"/>
      <c r="C10" s="40">
        <v>90</v>
      </c>
      <c r="D10" s="40">
        <v>0.1</v>
      </c>
      <c r="E10" s="40" t="s">
        <v>373</v>
      </c>
      <c r="F10" s="41"/>
    </row>
    <row r="11" spans="1:6" x14ac:dyDescent="0.25">
      <c r="A11" s="42" t="s">
        <v>254</v>
      </c>
      <c r="B11" s="40"/>
      <c r="C11" s="40">
        <v>30</v>
      </c>
      <c r="D11" s="40">
        <v>0.1</v>
      </c>
      <c r="E11" s="40" t="s">
        <v>233</v>
      </c>
      <c r="F11" s="41"/>
    </row>
    <row r="12" spans="1:6" x14ac:dyDescent="0.25">
      <c r="A12" s="42" t="s">
        <v>255</v>
      </c>
      <c r="C12" s="40">
        <v>30</v>
      </c>
      <c r="D12" s="40">
        <v>0.1</v>
      </c>
      <c r="E12" s="40" t="s">
        <v>256</v>
      </c>
      <c r="F12" s="41"/>
    </row>
    <row r="13" spans="1:6" x14ac:dyDescent="0.25">
      <c r="A13" s="42" t="s">
        <v>257</v>
      </c>
      <c r="C13" s="40">
        <v>30</v>
      </c>
      <c r="D13" s="40">
        <v>0.1</v>
      </c>
      <c r="E13" s="40" t="s">
        <v>214</v>
      </c>
      <c r="F13" s="41"/>
    </row>
    <row r="14" spans="1:6" x14ac:dyDescent="0.25">
      <c r="A14" s="42" t="s">
        <v>259</v>
      </c>
      <c r="C14" s="40">
        <v>60</v>
      </c>
      <c r="D14" s="40">
        <v>0.2</v>
      </c>
      <c r="E14" s="40" t="s">
        <v>260</v>
      </c>
      <c r="F14" s="41"/>
    </row>
    <row r="15" spans="1:6" x14ac:dyDescent="0.25">
      <c r="A15" s="42" t="s">
        <v>261</v>
      </c>
      <c r="C15" s="40">
        <v>80</v>
      </c>
      <c r="D15" s="40">
        <v>0.2</v>
      </c>
      <c r="E15" s="40" t="s">
        <v>260</v>
      </c>
      <c r="F15" s="41"/>
    </row>
    <row r="16" spans="1:6" x14ac:dyDescent="0.25">
      <c r="A16" s="42" t="s">
        <v>262</v>
      </c>
      <c r="C16" s="40">
        <v>70</v>
      </c>
      <c r="D16" s="40">
        <v>0.2</v>
      </c>
      <c r="E16" s="40" t="s">
        <v>260</v>
      </c>
      <c r="F16" s="41"/>
    </row>
    <row r="17" spans="1:6" x14ac:dyDescent="0.25">
      <c r="A17" s="44" t="s">
        <v>263</v>
      </c>
      <c r="C17" s="40">
        <v>60</v>
      </c>
      <c r="D17" s="40">
        <v>0.2</v>
      </c>
      <c r="E17" s="40" t="s">
        <v>264</v>
      </c>
      <c r="F17" s="45"/>
    </row>
    <row r="18" spans="1:6" x14ac:dyDescent="0.25">
      <c r="A18" s="44" t="s">
        <v>265</v>
      </c>
      <c r="B18" s="40"/>
      <c r="C18" s="40">
        <v>30</v>
      </c>
      <c r="D18" s="40">
        <v>0.1</v>
      </c>
      <c r="E18" s="40" t="s">
        <v>266</v>
      </c>
      <c r="F18" s="45"/>
    </row>
    <row r="19" spans="1:6" x14ac:dyDescent="0.25">
      <c r="A19" s="44" t="s">
        <v>267</v>
      </c>
      <c r="C19" s="40">
        <v>30</v>
      </c>
      <c r="D19" s="40">
        <v>0.1</v>
      </c>
      <c r="E19" s="40" t="s">
        <v>268</v>
      </c>
      <c r="F19" s="45"/>
    </row>
    <row r="20" spans="1:6" x14ac:dyDescent="0.25">
      <c r="A20" s="44" t="s">
        <v>370</v>
      </c>
      <c r="C20" s="40">
        <v>30</v>
      </c>
      <c r="D20" s="40">
        <v>0.1</v>
      </c>
      <c r="E20" s="40" t="s">
        <v>269</v>
      </c>
      <c r="F20" s="45"/>
    </row>
    <row r="21" spans="1:6" x14ac:dyDescent="0.25">
      <c r="A21" s="44" t="s">
        <v>270</v>
      </c>
      <c r="C21" s="40">
        <v>30</v>
      </c>
      <c r="D21" s="40">
        <v>0.1</v>
      </c>
      <c r="E21" s="40" t="s">
        <v>369</v>
      </c>
      <c r="F21" s="45"/>
    </row>
    <row r="22" spans="1:6" x14ac:dyDescent="0.25">
      <c r="A22" s="46" t="s">
        <v>271</v>
      </c>
      <c r="B22" s="47"/>
      <c r="C22" s="48">
        <v>60</v>
      </c>
      <c r="D22" s="48">
        <v>0.2</v>
      </c>
      <c r="E22" s="48" t="s">
        <v>272</v>
      </c>
      <c r="F22" s="49"/>
    </row>
    <row r="23" spans="1:6" ht="15.75" thickBot="1" x14ac:dyDescent="0.3"/>
    <row r="24" spans="1:6" ht="15.75" x14ac:dyDescent="0.25">
      <c r="A24" s="97" t="s">
        <v>273</v>
      </c>
      <c r="B24" s="98"/>
      <c r="C24" s="35"/>
      <c r="D24" s="35"/>
      <c r="E24" s="36"/>
      <c r="F24" s="37"/>
    </row>
    <row r="25" spans="1:6" ht="38.25" x14ac:dyDescent="0.25">
      <c r="A25" s="99" t="s">
        <v>274</v>
      </c>
      <c r="B25" s="100"/>
      <c r="C25" s="38" t="s">
        <v>240</v>
      </c>
      <c r="D25" s="38" t="s">
        <v>241</v>
      </c>
      <c r="E25" s="38" t="s">
        <v>242</v>
      </c>
      <c r="F25" s="39" t="s">
        <v>243</v>
      </c>
    </row>
    <row r="26" spans="1:6" x14ac:dyDescent="0.25">
      <c r="A26" s="42" t="s">
        <v>244</v>
      </c>
      <c r="B26" s="40"/>
      <c r="C26" s="40">
        <v>30</v>
      </c>
      <c r="D26" s="40">
        <v>0.1</v>
      </c>
      <c r="E26" s="40" t="s">
        <v>245</v>
      </c>
      <c r="F26" s="41"/>
    </row>
    <row r="27" spans="1:6" x14ac:dyDescent="0.25">
      <c r="A27" s="42" t="s">
        <v>246</v>
      </c>
      <c r="B27" s="40"/>
      <c r="C27" s="40">
        <v>60</v>
      </c>
      <c r="D27" s="40">
        <v>0.2</v>
      </c>
      <c r="E27" s="40" t="s">
        <v>247</v>
      </c>
      <c r="F27" s="41"/>
    </row>
    <row r="28" spans="1:6" x14ac:dyDescent="0.25">
      <c r="A28" s="42" t="s">
        <v>248</v>
      </c>
      <c r="B28" s="40"/>
      <c r="C28" s="40">
        <v>60</v>
      </c>
      <c r="D28" s="40">
        <v>0.2</v>
      </c>
      <c r="E28" s="40" t="s">
        <v>249</v>
      </c>
      <c r="F28" s="41"/>
    </row>
    <row r="29" spans="1:6" x14ac:dyDescent="0.25">
      <c r="A29" s="42" t="s">
        <v>250</v>
      </c>
      <c r="B29" s="40"/>
      <c r="C29" s="40">
        <v>90</v>
      </c>
      <c r="D29" s="40">
        <v>0.2</v>
      </c>
      <c r="E29" s="40" t="s">
        <v>204</v>
      </c>
      <c r="F29" s="41"/>
    </row>
    <row r="30" spans="1:6" x14ac:dyDescent="0.25">
      <c r="A30" s="42" t="s">
        <v>251</v>
      </c>
      <c r="B30" s="40"/>
      <c r="C30" s="40">
        <v>90</v>
      </c>
      <c r="D30" s="40">
        <v>0.2</v>
      </c>
      <c r="E30" s="40" t="s">
        <v>368</v>
      </c>
      <c r="F30" s="41"/>
    </row>
    <row r="31" spans="1:6" x14ac:dyDescent="0.25">
      <c r="A31" s="42" t="s">
        <v>252</v>
      </c>
      <c r="B31" s="40"/>
      <c r="C31" s="40">
        <v>90</v>
      </c>
      <c r="D31" s="40">
        <v>0.2</v>
      </c>
      <c r="E31" s="40" t="s">
        <v>203</v>
      </c>
      <c r="F31" s="41"/>
    </row>
    <row r="32" spans="1:6" x14ac:dyDescent="0.25">
      <c r="A32" s="42" t="s">
        <v>253</v>
      </c>
      <c r="B32" s="40"/>
      <c r="C32" s="40">
        <v>90</v>
      </c>
      <c r="D32" s="40">
        <v>0.1</v>
      </c>
      <c r="E32" s="40" t="s">
        <v>373</v>
      </c>
      <c r="F32" s="41"/>
    </row>
    <row r="33" spans="1:6" x14ac:dyDescent="0.25">
      <c r="A33" s="42" t="s">
        <v>254</v>
      </c>
      <c r="B33" s="40"/>
      <c r="C33" s="40">
        <v>30</v>
      </c>
      <c r="D33" s="40">
        <v>0.1</v>
      </c>
      <c r="E33" s="40" t="s">
        <v>233</v>
      </c>
      <c r="F33" s="41"/>
    </row>
    <row r="34" spans="1:6" x14ac:dyDescent="0.25">
      <c r="A34" s="42" t="s">
        <v>255</v>
      </c>
      <c r="C34" s="40">
        <v>30</v>
      </c>
      <c r="D34" s="40">
        <v>0.1</v>
      </c>
      <c r="E34" s="40" t="s">
        <v>256</v>
      </c>
      <c r="F34" s="41"/>
    </row>
    <row r="35" spans="1:6" x14ac:dyDescent="0.25">
      <c r="A35" s="42" t="s">
        <v>257</v>
      </c>
      <c r="C35" s="40">
        <v>30</v>
      </c>
      <c r="D35" s="40">
        <v>0.1</v>
      </c>
      <c r="E35" s="40" t="s">
        <v>214</v>
      </c>
      <c r="F35" s="41"/>
    </row>
    <row r="36" spans="1:6" x14ac:dyDescent="0.25">
      <c r="A36" s="42" t="s">
        <v>259</v>
      </c>
      <c r="C36" s="40">
        <v>60</v>
      </c>
      <c r="D36" s="40">
        <v>0.2</v>
      </c>
      <c r="E36" s="40" t="s">
        <v>260</v>
      </c>
      <c r="F36" s="41"/>
    </row>
    <row r="37" spans="1:6" x14ac:dyDescent="0.25">
      <c r="A37" s="42" t="s">
        <v>261</v>
      </c>
      <c r="C37" s="40">
        <v>80</v>
      </c>
      <c r="D37" s="40">
        <v>0.2</v>
      </c>
      <c r="E37" s="40" t="s">
        <v>260</v>
      </c>
      <c r="F37" s="41"/>
    </row>
    <row r="38" spans="1:6" x14ac:dyDescent="0.25">
      <c r="A38" s="42" t="s">
        <v>262</v>
      </c>
      <c r="C38" s="40">
        <v>70</v>
      </c>
      <c r="D38" s="40">
        <v>0.2</v>
      </c>
      <c r="E38" s="40" t="s">
        <v>260</v>
      </c>
      <c r="F38" s="41"/>
    </row>
    <row r="39" spans="1:6" x14ac:dyDescent="0.25">
      <c r="A39" s="44" t="s">
        <v>263</v>
      </c>
      <c r="C39" s="40">
        <v>60</v>
      </c>
      <c r="D39" s="40">
        <v>0.2</v>
      </c>
      <c r="E39" s="40" t="s">
        <v>264</v>
      </c>
      <c r="F39" s="41"/>
    </row>
    <row r="40" spans="1:6" x14ac:dyDescent="0.25">
      <c r="A40" s="44" t="s">
        <v>265</v>
      </c>
      <c r="B40" s="40"/>
      <c r="C40" s="40">
        <v>30</v>
      </c>
      <c r="D40" s="40">
        <v>0.1</v>
      </c>
      <c r="E40" s="40" t="s">
        <v>266</v>
      </c>
      <c r="F40" s="41"/>
    </row>
    <row r="41" spans="1:6" x14ac:dyDescent="0.25">
      <c r="A41" s="44" t="s">
        <v>267</v>
      </c>
      <c r="C41" s="40">
        <v>30</v>
      </c>
      <c r="D41" s="40">
        <v>0.1</v>
      </c>
      <c r="E41" s="40" t="s">
        <v>268</v>
      </c>
      <c r="F41" s="43"/>
    </row>
    <row r="42" spans="1:6" x14ac:dyDescent="0.25">
      <c r="A42" s="44" t="s">
        <v>270</v>
      </c>
      <c r="C42" s="40">
        <v>30</v>
      </c>
      <c r="D42" s="40">
        <v>0.1</v>
      </c>
      <c r="E42" s="40" t="s">
        <v>369</v>
      </c>
      <c r="F42" s="43"/>
    </row>
    <row r="43" spans="1:6" x14ac:dyDescent="0.25">
      <c r="A43" s="46" t="s">
        <v>271</v>
      </c>
      <c r="B43" s="47"/>
      <c r="C43" s="48">
        <v>60</v>
      </c>
      <c r="D43" s="48">
        <v>0.2</v>
      </c>
      <c r="E43" s="48" t="s">
        <v>272</v>
      </c>
      <c r="F43" s="43"/>
    </row>
    <row r="44" spans="1:6" ht="15.75" thickBot="1" x14ac:dyDescent="0.3">
      <c r="A44" s="50" t="s">
        <v>275</v>
      </c>
      <c r="B44" s="51"/>
      <c r="C44" s="51">
        <v>12</v>
      </c>
      <c r="D44" s="51">
        <v>0.1</v>
      </c>
      <c r="E44" s="51" t="s">
        <v>276</v>
      </c>
      <c r="F44" s="52"/>
    </row>
    <row r="45" spans="1:6" ht="15.75" thickBot="1" x14ac:dyDescent="0.3"/>
    <row r="46" spans="1:6" ht="15.75" x14ac:dyDescent="0.25">
      <c r="A46" s="97" t="s">
        <v>277</v>
      </c>
      <c r="B46" s="98"/>
      <c r="C46" s="35"/>
      <c r="D46" s="35"/>
      <c r="E46" s="36"/>
      <c r="F46" s="37"/>
    </row>
    <row r="47" spans="1:6" ht="38.25" x14ac:dyDescent="0.25">
      <c r="A47" s="99" t="s">
        <v>274</v>
      </c>
      <c r="B47" s="100"/>
      <c r="C47" s="38" t="s">
        <v>240</v>
      </c>
      <c r="D47" s="38" t="s">
        <v>241</v>
      </c>
      <c r="E47" s="38" t="s">
        <v>242</v>
      </c>
      <c r="F47" s="39" t="s">
        <v>243</v>
      </c>
    </row>
    <row r="48" spans="1:6" x14ac:dyDescent="0.25">
      <c r="A48" s="42" t="s">
        <v>278</v>
      </c>
      <c r="B48" s="40"/>
      <c r="C48" s="40">
        <v>40</v>
      </c>
      <c r="D48" s="40">
        <v>0.1</v>
      </c>
      <c r="E48" s="40" t="s">
        <v>266</v>
      </c>
      <c r="F48" s="41"/>
    </row>
    <row r="49" spans="1:6" x14ac:dyDescent="0.25">
      <c r="A49" s="42" t="s">
        <v>267</v>
      </c>
      <c r="B49" s="40"/>
      <c r="C49" s="40">
        <v>40</v>
      </c>
      <c r="D49" s="40">
        <v>0.1</v>
      </c>
      <c r="E49" s="40" t="s">
        <v>268</v>
      </c>
      <c r="F49" s="41"/>
    </row>
    <row r="50" spans="1:6" x14ac:dyDescent="0.25">
      <c r="A50" s="42" t="s">
        <v>279</v>
      </c>
      <c r="B50" s="40"/>
      <c r="C50" s="40">
        <v>90</v>
      </c>
      <c r="D50" s="40">
        <v>0.2</v>
      </c>
      <c r="E50" s="40" t="s">
        <v>249</v>
      </c>
      <c r="F50" s="41"/>
    </row>
    <row r="51" spans="1:6" x14ac:dyDescent="0.25">
      <c r="A51" s="42" t="s">
        <v>250</v>
      </c>
      <c r="B51" s="40"/>
      <c r="C51" s="40">
        <v>90</v>
      </c>
      <c r="D51" s="40">
        <v>0.2</v>
      </c>
      <c r="E51" s="40" t="s">
        <v>204</v>
      </c>
      <c r="F51" s="41"/>
    </row>
    <row r="52" spans="1:6" x14ac:dyDescent="0.25">
      <c r="A52" s="42" t="s">
        <v>251</v>
      </c>
      <c r="B52" s="40"/>
      <c r="C52" s="40">
        <v>90</v>
      </c>
      <c r="D52" s="40">
        <v>0.2</v>
      </c>
      <c r="E52" s="40" t="s">
        <v>372</v>
      </c>
      <c r="F52" s="41"/>
    </row>
    <row r="53" spans="1:6" x14ac:dyDescent="0.25">
      <c r="A53" s="42" t="s">
        <v>252</v>
      </c>
      <c r="B53" s="40"/>
      <c r="C53" s="40">
        <v>90</v>
      </c>
      <c r="D53" s="40">
        <v>0.2</v>
      </c>
      <c r="E53" s="40" t="s">
        <v>203</v>
      </c>
      <c r="F53" s="41"/>
    </row>
    <row r="54" spans="1:6" x14ac:dyDescent="0.25">
      <c r="A54" s="42" t="s">
        <v>280</v>
      </c>
      <c r="B54" s="40"/>
      <c r="C54" s="40">
        <v>90</v>
      </c>
      <c r="D54" s="40">
        <v>0.1</v>
      </c>
      <c r="E54" s="40" t="s">
        <v>373</v>
      </c>
      <c r="F54" s="41"/>
    </row>
    <row r="55" spans="1:6" x14ac:dyDescent="0.25">
      <c r="A55" s="42" t="s">
        <v>275</v>
      </c>
      <c r="B55" s="40"/>
      <c r="C55" s="40">
        <v>12</v>
      </c>
      <c r="D55" s="40">
        <v>0.1</v>
      </c>
      <c r="E55" s="40" t="s">
        <v>276</v>
      </c>
      <c r="F55" s="41"/>
    </row>
    <row r="56" spans="1:6" x14ac:dyDescent="0.25">
      <c r="A56" s="42" t="s">
        <v>255</v>
      </c>
      <c r="C56" s="40">
        <v>30</v>
      </c>
      <c r="D56" s="40">
        <v>0.1</v>
      </c>
      <c r="E56" s="40" t="s">
        <v>256</v>
      </c>
      <c r="F56" s="41"/>
    </row>
    <row r="57" spans="1:6" x14ac:dyDescent="0.25">
      <c r="A57" s="42" t="s">
        <v>259</v>
      </c>
      <c r="C57" s="40">
        <v>60</v>
      </c>
      <c r="D57" s="40">
        <v>0.2</v>
      </c>
      <c r="E57" s="40" t="s">
        <v>260</v>
      </c>
      <c r="F57" s="43"/>
    </row>
    <row r="58" spans="1:6" x14ac:dyDescent="0.25">
      <c r="A58" s="42" t="s">
        <v>261</v>
      </c>
      <c r="C58" s="40">
        <v>80</v>
      </c>
      <c r="D58" s="40">
        <v>0.2</v>
      </c>
      <c r="E58" s="40" t="s">
        <v>260</v>
      </c>
      <c r="F58" s="43"/>
    </row>
    <row r="59" spans="1:6" x14ac:dyDescent="0.25">
      <c r="A59" s="42" t="s">
        <v>262</v>
      </c>
      <c r="C59" s="40">
        <v>70</v>
      </c>
      <c r="D59" s="40">
        <v>0.2</v>
      </c>
      <c r="E59" s="40" t="s">
        <v>260</v>
      </c>
      <c r="F59" s="43"/>
    </row>
    <row r="60" spans="1:6" x14ac:dyDescent="0.25">
      <c r="A60" s="42" t="s">
        <v>263</v>
      </c>
      <c r="C60" s="40">
        <v>60</v>
      </c>
      <c r="D60" s="40">
        <v>0.2</v>
      </c>
      <c r="E60" s="40" t="s">
        <v>264</v>
      </c>
      <c r="F60" s="43"/>
    </row>
    <row r="61" spans="1:6" x14ac:dyDescent="0.25">
      <c r="A61" s="42" t="s">
        <v>271</v>
      </c>
      <c r="C61" s="40">
        <v>60</v>
      </c>
      <c r="D61" s="40">
        <v>0.2</v>
      </c>
      <c r="E61" s="40" t="s">
        <v>272</v>
      </c>
      <c r="F61" s="43"/>
    </row>
    <row r="62" spans="1:6" ht="15.75" thickBot="1" x14ac:dyDescent="0.3">
      <c r="A62" s="53"/>
      <c r="B62" s="54"/>
      <c r="C62" s="54"/>
      <c r="D62" s="54"/>
      <c r="E62" s="54"/>
      <c r="F62" s="52"/>
    </row>
    <row r="63" spans="1:6" ht="15.75" x14ac:dyDescent="0.25">
      <c r="A63" s="97" t="s">
        <v>281</v>
      </c>
      <c r="B63" s="98"/>
      <c r="C63" s="35"/>
      <c r="D63" s="35"/>
      <c r="E63" s="36"/>
      <c r="F63" s="37"/>
    </row>
    <row r="64" spans="1:6" ht="38.25" x14ac:dyDescent="0.25">
      <c r="A64" s="99" t="s">
        <v>274</v>
      </c>
      <c r="B64" s="100"/>
      <c r="C64" s="38" t="s">
        <v>240</v>
      </c>
      <c r="D64" s="38" t="s">
        <v>241</v>
      </c>
      <c r="E64" s="38" t="s">
        <v>242</v>
      </c>
      <c r="F64" s="39" t="s">
        <v>243</v>
      </c>
    </row>
    <row r="65" spans="1:6" x14ac:dyDescent="0.25">
      <c r="A65" s="95" t="s">
        <v>282</v>
      </c>
      <c r="B65" s="96"/>
      <c r="C65" s="40">
        <v>30</v>
      </c>
      <c r="D65" s="40">
        <v>0.1</v>
      </c>
      <c r="E65" s="40" t="s">
        <v>283</v>
      </c>
      <c r="F65" s="41"/>
    </row>
    <row r="66" spans="1:6" x14ac:dyDescent="0.25">
      <c r="A66" s="42" t="s">
        <v>278</v>
      </c>
      <c r="B66" s="40"/>
      <c r="C66" s="40">
        <v>30</v>
      </c>
      <c r="D66" s="40">
        <v>0.1</v>
      </c>
      <c r="E66" s="40" t="s">
        <v>266</v>
      </c>
      <c r="F66" s="41"/>
    </row>
    <row r="67" spans="1:6" x14ac:dyDescent="0.25">
      <c r="A67" s="42" t="s">
        <v>267</v>
      </c>
      <c r="B67" s="40"/>
      <c r="C67" s="40">
        <v>30</v>
      </c>
      <c r="D67" s="40">
        <v>0.1</v>
      </c>
      <c r="E67" s="40" t="s">
        <v>268</v>
      </c>
      <c r="F67" s="41"/>
    </row>
    <row r="68" spans="1:6" x14ac:dyDescent="0.25">
      <c r="A68" s="42" t="s">
        <v>248</v>
      </c>
      <c r="B68" s="40"/>
      <c r="C68" s="40">
        <v>90</v>
      </c>
      <c r="D68" s="40">
        <v>0.2</v>
      </c>
      <c r="E68" s="40" t="s">
        <v>249</v>
      </c>
      <c r="F68" s="41"/>
    </row>
    <row r="69" spans="1:6" x14ac:dyDescent="0.25">
      <c r="A69" s="42" t="s">
        <v>250</v>
      </c>
      <c r="B69" s="40"/>
      <c r="C69" s="40">
        <v>90</v>
      </c>
      <c r="D69" s="40">
        <v>0.2</v>
      </c>
      <c r="E69" s="40" t="s">
        <v>204</v>
      </c>
      <c r="F69" s="41"/>
    </row>
    <row r="70" spans="1:6" x14ac:dyDescent="0.25">
      <c r="A70" s="42" t="s">
        <v>251</v>
      </c>
      <c r="B70" s="40"/>
      <c r="C70" s="40">
        <v>90</v>
      </c>
      <c r="D70" s="40">
        <v>0.2</v>
      </c>
      <c r="E70" s="40" t="s">
        <v>368</v>
      </c>
      <c r="F70" s="41"/>
    </row>
    <row r="71" spans="1:6" x14ac:dyDescent="0.25">
      <c r="A71" s="42" t="s">
        <v>252</v>
      </c>
      <c r="B71" s="40"/>
      <c r="C71" s="40">
        <v>90</v>
      </c>
      <c r="D71" s="40">
        <v>0.2</v>
      </c>
      <c r="E71" s="40" t="s">
        <v>203</v>
      </c>
      <c r="F71" s="41"/>
    </row>
    <row r="72" spans="1:6" x14ac:dyDescent="0.25">
      <c r="A72" s="42" t="s">
        <v>280</v>
      </c>
      <c r="B72" s="40"/>
      <c r="C72" s="40">
        <v>90</v>
      </c>
      <c r="D72" s="40">
        <v>0.1</v>
      </c>
      <c r="E72" s="40" t="s">
        <v>373</v>
      </c>
      <c r="F72" s="41"/>
    </row>
    <row r="73" spans="1:6" x14ac:dyDescent="0.25">
      <c r="A73" s="42" t="s">
        <v>284</v>
      </c>
      <c r="C73" s="40">
        <v>30</v>
      </c>
      <c r="D73" s="40">
        <v>0.1</v>
      </c>
      <c r="E73" s="40" t="s">
        <v>285</v>
      </c>
      <c r="F73" s="43"/>
    </row>
    <row r="74" spans="1:6" x14ac:dyDescent="0.25">
      <c r="A74" s="42" t="s">
        <v>286</v>
      </c>
      <c r="C74" s="40">
        <v>30</v>
      </c>
      <c r="D74" s="40">
        <v>0.1</v>
      </c>
      <c r="E74" s="40" t="s">
        <v>287</v>
      </c>
      <c r="F74" s="43"/>
    </row>
    <row r="75" spans="1:6" x14ac:dyDescent="0.25">
      <c r="A75" s="42" t="s">
        <v>259</v>
      </c>
      <c r="C75" s="40">
        <v>60</v>
      </c>
      <c r="D75" s="40">
        <v>0.2</v>
      </c>
      <c r="E75" s="40" t="s">
        <v>260</v>
      </c>
      <c r="F75" s="43"/>
    </row>
    <row r="76" spans="1:6" x14ac:dyDescent="0.25">
      <c r="A76" s="42" t="s">
        <v>261</v>
      </c>
      <c r="C76" s="40">
        <v>80</v>
      </c>
      <c r="D76" s="40">
        <v>0.2</v>
      </c>
      <c r="E76" s="40" t="s">
        <v>260</v>
      </c>
      <c r="F76" s="41"/>
    </row>
    <row r="77" spans="1:6" x14ac:dyDescent="0.25">
      <c r="A77" s="42" t="s">
        <v>263</v>
      </c>
      <c r="C77" s="40">
        <v>60</v>
      </c>
      <c r="D77" s="40">
        <v>0.2</v>
      </c>
      <c r="E77" s="40" t="s">
        <v>264</v>
      </c>
      <c r="F77" s="41"/>
    </row>
    <row r="78" spans="1:6" ht="15.75" thickBot="1" x14ac:dyDescent="0.3">
      <c r="A78" s="53"/>
      <c r="B78" s="54"/>
      <c r="C78" s="54"/>
      <c r="D78" s="54"/>
      <c r="E78" s="54"/>
      <c r="F78" s="52"/>
    </row>
    <row r="79" spans="1:6" ht="15.75" thickBot="1" x14ac:dyDescent="0.3"/>
    <row r="80" spans="1:6" ht="15.75" x14ac:dyDescent="0.25">
      <c r="A80" s="97" t="s">
        <v>288</v>
      </c>
      <c r="B80" s="98"/>
      <c r="C80" s="35"/>
      <c r="D80" s="35"/>
      <c r="E80" s="36"/>
      <c r="F80" s="37"/>
    </row>
    <row r="81" spans="1:6" ht="38.25" x14ac:dyDescent="0.25">
      <c r="A81" s="99" t="s">
        <v>274</v>
      </c>
      <c r="B81" s="100"/>
      <c r="C81" s="38" t="s">
        <v>240</v>
      </c>
      <c r="D81" s="38" t="s">
        <v>241</v>
      </c>
      <c r="E81" s="38" t="s">
        <v>242</v>
      </c>
      <c r="F81" s="39" t="s">
        <v>243</v>
      </c>
    </row>
    <row r="82" spans="1:6" x14ac:dyDescent="0.25">
      <c r="A82" s="42" t="s">
        <v>248</v>
      </c>
      <c r="B82" s="40"/>
      <c r="C82" s="40">
        <v>40</v>
      </c>
      <c r="D82" s="40">
        <v>0.2</v>
      </c>
      <c r="E82" s="40" t="s">
        <v>249</v>
      </c>
      <c r="F82" s="39"/>
    </row>
    <row r="83" spans="1:6" x14ac:dyDescent="0.25">
      <c r="A83" s="95" t="s">
        <v>282</v>
      </c>
      <c r="B83" s="96"/>
      <c r="C83" s="40">
        <v>30</v>
      </c>
      <c r="D83" s="40">
        <v>0.1</v>
      </c>
      <c r="E83" s="40" t="s">
        <v>283</v>
      </c>
      <c r="F83" s="41"/>
    </row>
    <row r="84" spans="1:6" x14ac:dyDescent="0.25">
      <c r="A84" s="42" t="s">
        <v>250</v>
      </c>
      <c r="B84" s="40"/>
      <c r="C84" s="40">
        <v>90</v>
      </c>
      <c r="D84" s="40">
        <v>0.2</v>
      </c>
      <c r="E84" s="40" t="s">
        <v>204</v>
      </c>
      <c r="F84" s="41"/>
    </row>
    <row r="85" spans="1:6" x14ac:dyDescent="0.25">
      <c r="A85" s="42" t="s">
        <v>251</v>
      </c>
      <c r="B85" s="40"/>
      <c r="C85" s="40">
        <v>90</v>
      </c>
      <c r="D85" s="40">
        <v>0.2</v>
      </c>
      <c r="E85" s="40" t="s">
        <v>368</v>
      </c>
      <c r="F85" s="41"/>
    </row>
    <row r="86" spans="1:6" x14ac:dyDescent="0.25">
      <c r="A86" s="42" t="s">
        <v>252</v>
      </c>
      <c r="B86" s="40"/>
      <c r="C86" s="40">
        <v>90</v>
      </c>
      <c r="D86" s="40">
        <v>0.2</v>
      </c>
      <c r="E86" s="40" t="s">
        <v>203</v>
      </c>
      <c r="F86" s="41"/>
    </row>
    <row r="87" spans="1:6" x14ac:dyDescent="0.25">
      <c r="A87" s="42" t="s">
        <v>280</v>
      </c>
      <c r="B87" s="40"/>
      <c r="C87" s="40">
        <v>90</v>
      </c>
      <c r="D87" s="40">
        <v>0.1</v>
      </c>
      <c r="E87" s="40" t="s">
        <v>290</v>
      </c>
      <c r="F87" s="41"/>
    </row>
    <row r="88" spans="1:6" x14ac:dyDescent="0.25">
      <c r="A88" s="42" t="s">
        <v>258</v>
      </c>
      <c r="C88" s="40">
        <v>60</v>
      </c>
      <c r="D88" s="40">
        <v>0.1</v>
      </c>
      <c r="E88" s="40" t="s">
        <v>291</v>
      </c>
      <c r="F88" s="43"/>
    </row>
    <row r="89" spans="1:6" x14ac:dyDescent="0.25">
      <c r="A89" s="42" t="s">
        <v>263</v>
      </c>
      <c r="C89" s="40">
        <v>60</v>
      </c>
      <c r="D89" s="40">
        <v>0.2</v>
      </c>
      <c r="E89" s="40" t="s">
        <v>264</v>
      </c>
      <c r="F89" s="43"/>
    </row>
    <row r="90" spans="1:6" ht="15.75" thickBot="1" x14ac:dyDescent="0.3">
      <c r="A90" s="42" t="s">
        <v>289</v>
      </c>
      <c r="B90" s="54"/>
      <c r="C90" s="54">
        <v>40</v>
      </c>
      <c r="D90" s="51">
        <v>0.1</v>
      </c>
      <c r="E90" s="51" t="s">
        <v>260</v>
      </c>
      <c r="F90" s="52"/>
    </row>
  </sheetData>
  <mergeCells count="13">
    <mergeCell ref="A83:B83"/>
    <mergeCell ref="A1:B1"/>
    <mergeCell ref="A2:B2"/>
    <mergeCell ref="A24:B24"/>
    <mergeCell ref="A25:B25"/>
    <mergeCell ref="A46:B46"/>
    <mergeCell ref="A47:B47"/>
    <mergeCell ref="A63:B63"/>
    <mergeCell ref="A64:B64"/>
    <mergeCell ref="A65:B65"/>
    <mergeCell ref="A80:B80"/>
    <mergeCell ref="A81:B81"/>
    <mergeCell ref="A3:B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docenti</vt:lpstr>
      <vt:lpstr>Assegnazione</vt:lpstr>
      <vt:lpstr>Monte ore annuale per classe</vt:lpstr>
      <vt:lpstr>Monte ore annuale</vt:lpstr>
      <vt:lpstr> Modalità recipero docenti</vt:lpstr>
      <vt:lpstr>Attività progettuali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Acer06</dc:creator>
  <cp:lastModifiedBy>Melania</cp:lastModifiedBy>
  <dcterms:created xsi:type="dcterms:W3CDTF">2016-08-28T10:38:57Z</dcterms:created>
  <dcterms:modified xsi:type="dcterms:W3CDTF">2019-03-20T01:55:02Z</dcterms:modified>
</cp:coreProperties>
</file>